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https://dakotaelectric.sharepoint.com/sites/Intra/ems/EMS/CS DSM/CI Rebates/CI Excel Rebate App/2023/"/>
    </mc:Choice>
  </mc:AlternateContent>
  <xr:revisionPtr revIDLastSave="423" documentId="10_ncr:100000_{B9ABC8D8-AA29-43B7-AF20-B6160CD90522}" xr6:coauthVersionLast="43" xr6:coauthVersionMax="43" xr10:uidLastSave="{D97A7FE8-E41B-4631-A06F-909AA88053CA}"/>
  <workbookProtection workbookAlgorithmName="SHA-512" workbookHashValue="KO+6nyTFiB7RorXPLqf3apEr1d5Gec22D+b5E+ItVlxH6FQyuWzorK8xYtI4y2+bW1eL07ZYlmkdJYjvGMU8sQ==" workbookSaltValue="5cFLzX4m+fReNnYODd6+Ow==" workbookSpinCount="100000" lockStructure="1"/>
  <bookViews>
    <workbookView xWindow="-120" yWindow="-120" windowWidth="29040" windowHeight="15840" tabRatio="908" xr2:uid="{00000000-000D-0000-FFFF-FFFF00000000}"/>
  </bookViews>
  <sheets>
    <sheet name="Cover Page " sheetId="19" r:id="rId1"/>
    <sheet name="Rules &amp; Info" sheetId="3" r:id="rId2"/>
    <sheet name="Dairy" sheetId="21" r:id="rId3"/>
    <sheet name="Engine Block Timer" sheetId="24" r:id="rId4"/>
    <sheet name="Hog Mats" sheetId="23" r:id="rId5"/>
    <sheet name="Irr VFD" sheetId="10" r:id="rId6"/>
    <sheet name="Livestock Waterer" sheetId="25" r:id="rId7"/>
    <sheet name="Ventilation" sheetId="22" r:id="rId8"/>
  </sheets>
  <definedNames>
    <definedName name="_xlnm.Print_Area" localSheetId="0">'Cover Page '!$A$1:$J$44</definedName>
    <definedName name="_xlnm.Print_Area" localSheetId="2">Dairy!$A$1:$J$53</definedName>
    <definedName name="_xlnm.Print_Area" localSheetId="3">'Engine Block Timer'!$A$1:$J$52</definedName>
    <definedName name="_xlnm.Print_Area" localSheetId="4">'Hog Mats'!$A$1:$J$54</definedName>
    <definedName name="_xlnm.Print_Area" localSheetId="5">'Irr VFD'!$A$1:$J$51</definedName>
    <definedName name="_xlnm.Print_Area" localSheetId="6">'Livestock Waterer'!$A$1:$J$53</definedName>
    <definedName name="_xlnm.Print_Area" localSheetId="1">'Rules &amp; Info'!$A$1:$J$44</definedName>
    <definedName name="_xlnm.Print_Area" localSheetId="7">Ventilation!$A$1:$J$51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 i="22" l="1"/>
  <c r="I14" i="22"/>
  <c r="I13" i="22"/>
  <c r="C49" i="21"/>
  <c r="C33" i="21"/>
  <c r="C20" i="25" l="1"/>
  <c r="D20" i="25" s="1"/>
  <c r="C14" i="24"/>
  <c r="D14" i="24" s="1"/>
  <c r="D36" i="23"/>
  <c r="I21" i="22"/>
  <c r="I20" i="22"/>
  <c r="I19" i="22"/>
  <c r="J9" i="22"/>
  <c r="I8" i="22"/>
  <c r="I7" i="22"/>
  <c r="I6" i="22"/>
  <c r="C14" i="21"/>
  <c r="D14" i="21" s="1"/>
  <c r="I15" i="21"/>
  <c r="I11" i="21" s="1"/>
  <c r="J15" i="21" s="1"/>
  <c r="C23" i="21"/>
  <c r="D23" i="21" s="1"/>
  <c r="I30" i="21"/>
  <c r="D33" i="21"/>
  <c r="I38" i="21"/>
  <c r="C41" i="21"/>
  <c r="D41" i="21" s="1"/>
  <c r="I46" i="21"/>
  <c r="D49" i="21"/>
  <c r="I22" i="22" l="1"/>
  <c r="D27" i="22" s="1"/>
  <c r="E27" i="22" s="1"/>
  <c r="C19" i="10"/>
  <c r="D19" i="10" s="1"/>
  <c r="C41" i="19" l="1"/>
</calcChain>
</file>

<file path=xl/sharedStrings.xml><?xml version="1.0" encoding="utf-8"?>
<sst xmlns="http://schemas.openxmlformats.org/spreadsheetml/2006/main" count="174" uniqueCount="131">
  <si>
    <t>Business Member Information</t>
  </si>
  <si>
    <t>Installation Address</t>
  </si>
  <si>
    <t>City, State, Zip</t>
  </si>
  <si>
    <t>Contact Name</t>
  </si>
  <si>
    <t>Email</t>
  </si>
  <si>
    <t>Rebate Recipient</t>
  </si>
  <si>
    <t>To release the rebate incentive check to an alternate party other than the cooperative business member, the member must specify an alternative mailing address and authorize with a signature below.</t>
  </si>
  <si>
    <t xml:space="preserve">Please Send Rebate to (check one): </t>
  </si>
  <si>
    <t>Business Name</t>
  </si>
  <si>
    <t>Phone Number</t>
  </si>
  <si>
    <t>Member Signature</t>
  </si>
  <si>
    <t>Date</t>
  </si>
  <si>
    <t>Application Check List</t>
  </si>
  <si>
    <t xml:space="preserve">The undersigned does hereby certify that the undersigned is solely responsible for the accuracy of the information contained in this application. All rules of the program have been followed and the installation is complete. The undersigned acknowledges that nothing contained in the application imposes any liability on the cooperative for the work performed and information presented by the member, member's engineer, contractor, or vendor. The undersigned also authorized payment of incentive directly to the specified rebate recipient. </t>
  </si>
  <si>
    <t>Rebate</t>
  </si>
  <si>
    <t>Project Cost</t>
  </si>
  <si>
    <t>Rebate Information</t>
  </si>
  <si>
    <t>6. Project must comply with all program specific rules and qualifications.</t>
  </si>
  <si>
    <t>5. The member is responsible for checking with the cooperative to determine whether funding is available and to verify program parameters.</t>
  </si>
  <si>
    <t>4. The cooperative reserves the right to conduct random inspections of installations.</t>
  </si>
  <si>
    <t>3. Rebates must be applied for within 12 months of invoice date.</t>
  </si>
  <si>
    <t>1. Evaluation must be complete before funds will be issued for the rebate.</t>
  </si>
  <si>
    <t>Additional Program Rules</t>
  </si>
  <si>
    <t>Rebate qualifications do not imply any representation or warranty of such equipment, design or installation by  the cooperative. The cooperative shall not be responsible or liable for any personal injury or property damage caused by this equipment. The cooperative does not guarantee that a specific level of energy or cost savings will result from the implementation of energy conservation measures or the use of products funded under this program. In no event shall the cooperative be liable for any incidental or consequential damages.</t>
  </si>
  <si>
    <t>Warranty Information</t>
  </si>
  <si>
    <t># Cows milked/day</t>
  </si>
  <si>
    <t>Annual Savings</t>
  </si>
  <si>
    <t>Lbs. milked/cow/day</t>
  </si>
  <si>
    <t xml:space="preserve">kW </t>
  </si>
  <si>
    <t>milk temp</t>
  </si>
  <si>
    <t xml:space="preserve">kWh </t>
  </si>
  <si>
    <t>Motor HP</t>
  </si>
  <si>
    <t>Annual Hours of Operation*</t>
  </si>
  <si>
    <t>*typically 600-900 hrs/year</t>
  </si>
  <si>
    <t>Mailing Address</t>
  </si>
  <si>
    <t>Date:   __________</t>
  </si>
  <si>
    <t>Signature:   _______________________</t>
  </si>
  <si>
    <t>Rep:  ____________________________</t>
  </si>
  <si>
    <t xml:space="preserve">Total Rebate  </t>
  </si>
  <si>
    <t>651-463-6212</t>
  </si>
  <si>
    <t>Farmington, Minnesota  55024</t>
  </si>
  <si>
    <t>4300 220th Street West</t>
  </si>
  <si>
    <t>Dakota Electric Association</t>
  </si>
  <si>
    <r>
      <t xml:space="preserve">2. Members and vendors must submit </t>
    </r>
    <r>
      <rPr>
        <b/>
        <i/>
        <sz val="11"/>
        <color rgb="FF000000"/>
        <rFont val="Calibri"/>
        <family val="2"/>
      </rPr>
      <t>itemized equipment invoices, along with rebate application and worksheet, to  the cooperative</t>
    </r>
    <r>
      <rPr>
        <sz val="11"/>
        <color rgb="FF000000"/>
        <rFont val="Calibri"/>
        <family val="2"/>
      </rPr>
      <t>. To ensure that the equipment installed meets the cooperative's performance standards, these invoices must itemize labor charges, quantity and price of the equipment installed, as well as information regarding the manufacturer and model numbers for all equipment included in the rebate.</t>
    </r>
  </si>
  <si>
    <t>7. The maximum rebate amount shall be the lesser of 50 percent of the project cost or $100,000.</t>
  </si>
  <si>
    <t>Rebate $10/HP</t>
  </si>
  <si>
    <t>PLEASE RETURN CHECK TO CHERYL</t>
  </si>
  <si>
    <t xml:space="preserve">Installing a Variable Frequency Drive (VFD) allows the pump to speed up or slow down to provide uniform application of water and maintain correct pressures throughout the irrigation system. Typically a VFD will be most beneficial for a system that has end guns or swing arms, precision application packages, or one pump supplying water to multiple irrigation systems. </t>
  </si>
  <si>
    <t>Exhaust Fans $15/each</t>
  </si>
  <si>
    <t>Fan Size (in.)</t>
  </si>
  <si>
    <t>Actual CFM/watt</t>
  </si>
  <si>
    <t>Quantity</t>
  </si>
  <si>
    <t>*Actual CFM/watt &gt; minimum CFM/watt (found on "Rules &amp; Information" tab)</t>
  </si>
  <si>
    <t>High Volume, Low Speed (HVLS) Fans $400/each</t>
  </si>
  <si>
    <t>Old Quantity</t>
  </si>
  <si>
    <t>New Quantity</t>
  </si>
  <si>
    <t>Minimum Efficiencies</t>
  </si>
  <si>
    <t>Exhaust</t>
  </si>
  <si>
    <t>CFM/watt</t>
  </si>
  <si>
    <t>16-23 in.</t>
  </si>
  <si>
    <t>24-35 in.</t>
  </si>
  <si>
    <t>36-47 in.</t>
  </si>
  <si>
    <t>48-51 in.</t>
  </si>
  <si>
    <t>52-59 in</t>
  </si>
  <si>
    <t>60-72 in.</t>
  </si>
  <si>
    <t>Circulation</t>
  </si>
  <si>
    <t>48-64 in.</t>
  </si>
  <si>
    <t>HVLS</t>
  </si>
  <si>
    <t>Dakota Elec. Premise ID#</t>
  </si>
  <si>
    <t>Recipient's Business Name</t>
  </si>
  <si>
    <t>Attention:</t>
  </si>
  <si>
    <t>Total Rebate</t>
  </si>
  <si>
    <t>HP</t>
  </si>
  <si>
    <t># cows / day</t>
  </si>
  <si>
    <t xml:space="preserve">Dairy free heaters, also referred to as refrigeration heat recovery, can be one of the fastest paybacks on a dairy farm. The free heater recovers waste heat from the cooling compressors and uses it to preheat water generally used for sanitation. </t>
  </si>
  <si>
    <t># stalls</t>
  </si>
  <si>
    <t xml:space="preserve">The Robotic Milking Program provides a rebate for dairies that install automated single stall milking unit(s). The milking process at the dairy site will use fully automated robotic milking station(s) in place of conventional systems. </t>
  </si>
  <si>
    <t>Robotic Milking - $5,000 / stall</t>
  </si>
  <si>
    <t xml:space="preserve">Dairy plate coolers, also referred to as milk pre-cool, reduce milk temperature before sending the milk to the bulk tank. This saves energy by reducing the cooling load in the bulk tank. The milk is run through one side of the heat exchanger while cool (well) water passes through the other side of the heat exchanger and absorbs the heat from the fresh milk. </t>
  </si>
  <si>
    <t>Dairy Plate Cooler - $2 / cow</t>
  </si>
  <si>
    <t>Old fan size (in)</t>
  </si>
  <si>
    <t>HVLS fan size</t>
  </si>
  <si>
    <t>`</t>
  </si>
  <si>
    <t>HVLS fans should be fewer in quantity than the old fans</t>
  </si>
  <si>
    <t>panel, box, and cage fans</t>
  </si>
  <si>
    <t>static pressure 0.10</t>
  </si>
  <si>
    <t>Through the wall &amp; tunnel ventilation</t>
  </si>
  <si>
    <t>Min CFM/watt req.</t>
  </si>
  <si>
    <r>
      <rPr>
        <b/>
        <u/>
        <sz val="8"/>
        <rFont val="Arial"/>
        <family val="2"/>
      </rPr>
      <t>Circulation Fans</t>
    </r>
    <r>
      <rPr>
        <sz val="8"/>
        <rFont val="Arial"/>
        <family val="2"/>
      </rPr>
      <t xml:space="preserve"> - generally used to regulate airflow and temperature. As the diameter of fan increases, so should the efficiency. These fans work best in free stall barns with two, four, or six rows and are generally located in 30-40 foot intervals over the feed alley and free stall area. </t>
    </r>
  </si>
  <si>
    <r>
      <rPr>
        <b/>
        <u/>
        <sz val="8"/>
        <rFont val="Arial"/>
        <family val="2"/>
      </rPr>
      <t>Exhaust Fans</t>
    </r>
    <r>
      <rPr>
        <sz val="8"/>
        <rFont val="Arial"/>
        <family val="2"/>
      </rPr>
      <t xml:space="preserve"> - generally used for ventilation. To achieve </t>
    </r>
    <r>
      <rPr>
        <i/>
        <sz val="8"/>
        <rFont val="Arial"/>
        <family val="2"/>
      </rPr>
      <t>cross ventilation</t>
    </r>
    <r>
      <rPr>
        <sz val="8"/>
        <rFont val="Arial"/>
        <family val="2"/>
      </rPr>
      <t xml:space="preserve">, fans are installed on one wall to pull air from one side of the barn to the other. Exhaust fans also can be designed for </t>
    </r>
    <r>
      <rPr>
        <i/>
        <sz val="8"/>
        <rFont val="Arial"/>
        <family val="2"/>
      </rPr>
      <t xml:space="preserve">tunnel ventilation </t>
    </r>
    <r>
      <rPr>
        <sz val="8"/>
        <rFont val="Arial"/>
        <family val="2"/>
      </rPr>
      <t xml:space="preserve">where fans are installed on one end of the barn and move air across to the rest of the barn. generally thermostatically controlled to turn on banks of fans when the temperature hits the set point. Exhaust fans should be installed away from prevailing winds. Similar with circulation fans, when exhaust fan diameter increases, efficiency should also increase. </t>
    </r>
  </si>
  <si>
    <r>
      <rPr>
        <b/>
        <u/>
        <sz val="8"/>
        <rFont val="Arial"/>
        <family val="2"/>
      </rPr>
      <t>High-Volume, Low-Speed (HVLS)</t>
    </r>
    <r>
      <rPr>
        <sz val="8"/>
        <rFont val="Arial"/>
        <family val="2"/>
      </rPr>
      <t xml:space="preserve"> - these fans move large volumes of air over a large area. They are available in a range of sizes, typically from starting around four feet and ranging up to 24 feet in diameter. Energy savings is achieved through use of fewer fans to move the same CFM with a more efficient design. </t>
    </r>
  </si>
  <si>
    <t xml:space="preserve">For the new construction barn using electric hog farrowing heated mats or replacement of heat lamps with heated mats with automated climate controls in an existing barn. Using heat mats significantly reduceds heat lost to ambient air by providing direct heat transfer to the piglets. Replacement of heat mat to heat map does not qualify for this rebate. </t>
  </si>
  <si>
    <t>Equipment Information</t>
  </si>
  <si>
    <t>Rebate:</t>
  </si>
  <si>
    <t>$50/crate</t>
  </si>
  <si>
    <t>$30/crate</t>
  </si>
  <si>
    <t>Type 1</t>
  </si>
  <si>
    <t>Type 2</t>
  </si>
  <si>
    <t>Type 3</t>
  </si>
  <si>
    <t>Example</t>
  </si>
  <si>
    <r>
      <t xml:space="preserve">Existing lamp information </t>
    </r>
    <r>
      <rPr>
        <b/>
        <sz val="8"/>
        <rFont val="Arial"/>
        <family val="2"/>
      </rPr>
      <t>(if retrofitting existing barn)</t>
    </r>
  </si>
  <si>
    <t>Total number of crates</t>
  </si>
  <si>
    <t>Mat Watts</t>
  </si>
  <si>
    <t>Lamp watts</t>
  </si>
  <si>
    <r>
      <t xml:space="preserve">Mat information </t>
    </r>
    <r>
      <rPr>
        <b/>
        <sz val="8"/>
        <rFont val="Arial"/>
        <family val="2"/>
      </rPr>
      <t>(required for both retrofit and new construction)</t>
    </r>
  </si>
  <si>
    <t>Rebate Information - $5/timer</t>
  </si>
  <si>
    <t>Quantity of timers</t>
  </si>
  <si>
    <t xml:space="preserve">This rebate is for the installation of a plug-in timer that controls the operation of an engine block heater timer to modulate operation. </t>
  </si>
  <si>
    <t>This rebate is for the installation of insulated or energy free livestock waterers in place of standard electric waterers.</t>
  </si>
  <si>
    <t>Quantity of waterers</t>
  </si>
  <si>
    <t>Rebate Information - $75/waterer</t>
  </si>
  <si>
    <t>*quantity based on insulated or energy free waterers</t>
  </si>
  <si>
    <t>AGRICULTURAL PROGRAMS APPLICATION</t>
  </si>
  <si>
    <t>AGRICULTURAL RULES &amp; INFORMATION</t>
  </si>
  <si>
    <t xml:space="preserve">DAIRY EQUIPMENT </t>
  </si>
  <si>
    <t xml:space="preserve">ENGINE BLOCK TIMER </t>
  </si>
  <si>
    <t>HOG MATS</t>
  </si>
  <si>
    <t>IRRIGATION VFD</t>
  </si>
  <si>
    <t>LIVESTOCK WATERER</t>
  </si>
  <si>
    <t>AGRICULTURAL VENTILATION</t>
  </si>
  <si>
    <t>Free Heater - $2 / cow</t>
  </si>
  <si>
    <t>Vacuum Pump VSD - $20 /HP</t>
  </si>
  <si>
    <t>Milk Pump VSD - $20/HP</t>
  </si>
  <si>
    <t xml:space="preserve">This rebate is for the installation of a variable speed drive on a vacuum pump motor. </t>
  </si>
  <si>
    <t>This rebate is for the installation of a variable speed drive  on a milk transfer pump.</t>
  </si>
  <si>
    <t>Circulation Fans $20/ea</t>
  </si>
  <si>
    <t>8. Qualifying members must apply for rebates no later than November 18, 2023.</t>
  </si>
  <si>
    <t>Rebate applications due no later than November 18, 2023</t>
  </si>
  <si>
    <r>
      <t xml:space="preserve">Cost Center:   </t>
    </r>
    <r>
      <rPr>
        <sz val="11"/>
        <rFont val="Calibri"/>
        <family val="2"/>
        <scheme val="minor"/>
      </rPr>
      <t>DSM</t>
    </r>
  </si>
  <si>
    <r>
      <t xml:space="preserve">Account:   </t>
    </r>
    <r>
      <rPr>
        <sz val="11"/>
        <rFont val="Calibri"/>
        <family val="2"/>
        <scheme val="minor"/>
      </rPr>
      <t>83420</t>
    </r>
  </si>
  <si>
    <r>
      <t xml:space="preserve">Project:   </t>
    </r>
    <r>
      <rPr>
        <sz val="11"/>
        <rFont val="Calibri"/>
        <family val="2"/>
        <scheme val="minor"/>
      </rPr>
      <t>CIGRANT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</si>
</sst>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quot;$&quot;#,##0.00"/>
  </numFmts>
  <fonts count="46">
    <font>
      <sz val="11"/>
      <color theme="1"/>
      <name val="Calibri"/>
      <family val="2"/>
      <scheme val="minor"/>
    </font>
    <font>
      <b/>
      <sz val="11"/>
      <color theme="0"/>
      <name val="Calibri"/>
      <family val="2"/>
      <scheme val="minor"/>
    </font>
    <font>
      <sz val="11"/>
      <color theme="0"/>
      <name val="Calibri"/>
      <family val="2"/>
      <scheme val="minor"/>
    </font>
    <font>
      <b/>
      <sz val="24"/>
      <color rgb="FFC00000"/>
      <name val="Arial"/>
      <family val="2"/>
    </font>
    <font>
      <sz val="16"/>
      <color rgb="FFC00000"/>
      <name val="Arial"/>
      <family val="2"/>
    </font>
    <font>
      <sz val="11"/>
      <color rgb="FFC00000"/>
      <name val="Calibri"/>
      <family val="2"/>
      <scheme val="minor"/>
    </font>
    <font>
      <b/>
      <sz val="12"/>
      <color theme="0"/>
      <name val="Calibri"/>
      <family val="2"/>
      <scheme val="minor"/>
    </font>
    <font>
      <sz val="12"/>
      <color theme="0"/>
      <name val="Calibri"/>
      <family val="2"/>
      <scheme val="minor"/>
    </font>
    <font>
      <sz val="12"/>
      <color theme="1"/>
      <name val="Calibri"/>
      <family val="2"/>
      <scheme val="minor"/>
    </font>
    <font>
      <sz val="12"/>
      <color rgb="FFC00000"/>
      <name val="Calibri"/>
      <family val="2"/>
      <scheme val="minor"/>
    </font>
    <font>
      <sz val="10"/>
      <color rgb="FF000000"/>
      <name val="Geneva"/>
    </font>
    <font>
      <sz val="9"/>
      <color theme="1"/>
      <name val="Calibri"/>
      <family val="2"/>
      <scheme val="minor"/>
    </font>
    <font>
      <sz val="9"/>
      <color rgb="FF000000"/>
      <name val="Calibri"/>
      <family val="2"/>
      <scheme val="minor"/>
    </font>
    <font>
      <sz val="10"/>
      <name val="Arial"/>
      <family val="2"/>
    </font>
    <font>
      <sz val="10"/>
      <color rgb="FFC00000"/>
      <name val="Arial"/>
      <family val="2"/>
    </font>
    <font>
      <b/>
      <sz val="10"/>
      <name val="Arial"/>
      <family val="2"/>
    </font>
    <font>
      <b/>
      <sz val="10"/>
      <color theme="0"/>
      <name val="Arial"/>
      <family val="2"/>
    </font>
    <font>
      <b/>
      <sz val="10"/>
      <color rgb="FFC00000"/>
      <name val="Arial"/>
      <family val="2"/>
    </font>
    <font>
      <sz val="10"/>
      <color theme="0"/>
      <name val="Arial"/>
      <family val="2"/>
    </font>
    <font>
      <sz val="11"/>
      <color rgb="FF000000"/>
      <name val="Calibri"/>
      <family val="2"/>
    </font>
    <font>
      <sz val="12"/>
      <color rgb="FF000000"/>
      <name val="Trebuchet MS"/>
      <family val="2"/>
    </font>
    <font>
      <sz val="8"/>
      <name val="Arial"/>
      <family val="2"/>
    </font>
    <font>
      <sz val="11"/>
      <color theme="1"/>
      <name val="Calibri"/>
      <family val="2"/>
      <scheme val="minor"/>
    </font>
    <font>
      <b/>
      <sz val="11"/>
      <name val="Calibri"/>
      <family val="2"/>
      <scheme val="minor"/>
    </font>
    <font>
      <sz val="11"/>
      <name val="Calibri"/>
      <family val="2"/>
      <scheme val="minor"/>
    </font>
    <font>
      <sz val="11"/>
      <color theme="4" tint="-0.249977111117893"/>
      <name val="Calibri"/>
      <family val="2"/>
      <scheme val="minor"/>
    </font>
    <font>
      <sz val="8"/>
      <color theme="1"/>
      <name val="Albertus Medium"/>
      <family val="2"/>
    </font>
    <font>
      <sz val="16"/>
      <color theme="4" tint="-0.249977111117893"/>
      <name val="Arial"/>
      <family val="2"/>
    </font>
    <font>
      <u/>
      <sz val="12"/>
      <color theme="10"/>
      <name val="Calibri"/>
      <family val="2"/>
      <scheme val="minor"/>
    </font>
    <font>
      <b/>
      <i/>
      <sz val="11"/>
      <color rgb="FF000000"/>
      <name val="Calibri"/>
      <family val="2"/>
    </font>
    <font>
      <sz val="11"/>
      <color rgb="FF000000"/>
      <name val="Calibri"/>
      <family val="2"/>
      <scheme val="minor"/>
    </font>
    <font>
      <b/>
      <sz val="10"/>
      <color theme="1"/>
      <name val="Arial"/>
      <family val="2"/>
    </font>
    <font>
      <sz val="7"/>
      <name val="Arial"/>
      <family val="2"/>
    </font>
    <font>
      <b/>
      <sz val="12"/>
      <color theme="4" tint="-0.249977111117893"/>
      <name val="Calibri"/>
      <family val="2"/>
      <scheme val="minor"/>
    </font>
    <font>
      <sz val="10"/>
      <color rgb="FF000000"/>
      <name val="Arial"/>
      <family val="2"/>
    </font>
    <font>
      <i/>
      <sz val="8"/>
      <name val="Arial"/>
      <family val="2"/>
    </font>
    <font>
      <b/>
      <i/>
      <sz val="7"/>
      <name val="Arial"/>
      <family val="2"/>
    </font>
    <font>
      <sz val="10.75"/>
      <name val="Calibri"/>
      <family val="2"/>
      <scheme val="minor"/>
    </font>
    <font>
      <b/>
      <u/>
      <sz val="8"/>
      <name val="Arial"/>
      <family val="2"/>
    </font>
    <font>
      <b/>
      <sz val="8"/>
      <name val="Arial"/>
      <family val="2"/>
    </font>
    <font>
      <sz val="10"/>
      <color theme="4" tint="-0.249977111117893"/>
      <name val="Arial"/>
      <family val="2"/>
    </font>
    <font>
      <b/>
      <sz val="11"/>
      <color theme="1"/>
      <name val="Calibri"/>
      <family val="2"/>
      <scheme val="minor"/>
    </font>
    <font>
      <b/>
      <sz val="24"/>
      <color theme="4" tint="-0.249977111117893"/>
      <name val="Calibri"/>
      <family val="2"/>
      <scheme val="minor"/>
    </font>
    <font>
      <b/>
      <sz val="22"/>
      <color theme="4" tint="-0.249977111117893"/>
      <name val="Calibri"/>
      <family val="2"/>
      <scheme val="minor"/>
    </font>
    <font>
      <b/>
      <sz val="11"/>
      <name val="Agency FB"/>
      <family val="2"/>
    </font>
    <font>
      <sz val="12"/>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249977111117893"/>
        <bgColor indexed="64"/>
      </patternFill>
    </fill>
    <fill>
      <patternFill patternType="solid">
        <fgColor theme="0" tint="-4.9989318521683403E-2"/>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4">
    <xf numFmtId="0" fontId="0" fillId="0" borderId="0"/>
    <xf numFmtId="0" fontId="13" fillId="0" borderId="0"/>
    <xf numFmtId="0" fontId="13" fillId="0" borderId="0"/>
    <xf numFmtId="0" fontId="22" fillId="0" borderId="0"/>
    <xf numFmtId="0" fontId="8" fillId="0" borderId="0"/>
    <xf numFmtId="43" fontId="13" fillId="0" borderId="0" applyFont="0" applyFill="0" applyBorder="0" applyAlignment="0" applyProtection="0"/>
    <xf numFmtId="44" fontId="13" fillId="0" borderId="0" applyFont="0" applyFill="0" applyBorder="0" applyAlignment="0" applyProtection="0"/>
    <xf numFmtId="0" fontId="28" fillId="0" borderId="0" applyNumberFormat="0" applyFill="0" applyBorder="0" applyAlignment="0" applyProtection="0"/>
    <xf numFmtId="0" fontId="22" fillId="0" borderId="0"/>
    <xf numFmtId="0" fontId="22" fillId="0" borderId="0"/>
    <xf numFmtId="0" fontId="8" fillId="0" borderId="0"/>
    <xf numFmtId="0" fontId="13" fillId="0" borderId="0"/>
    <xf numFmtId="9" fontId="13" fillId="0" borderId="0" applyFont="0" applyFill="0" applyBorder="0" applyAlignment="0" applyProtection="0"/>
    <xf numFmtId="0" fontId="22" fillId="0" borderId="0"/>
  </cellStyleXfs>
  <cellXfs count="181">
    <xf numFmtId="0" fontId="0" fillId="0" borderId="0" xfId="0"/>
    <xf numFmtId="0" fontId="13" fillId="0" borderId="0" xfId="1"/>
    <xf numFmtId="0" fontId="13" fillId="2" borderId="0" xfId="1" applyFill="1"/>
    <xf numFmtId="0" fontId="13" fillId="0" borderId="0" xfId="1" applyProtection="1">
      <protection hidden="1"/>
    </xf>
    <xf numFmtId="0" fontId="13" fillId="0" borderId="0" xfId="1" applyFont="1" applyProtection="1">
      <protection hidden="1"/>
    </xf>
    <xf numFmtId="0" fontId="14" fillId="0" borderId="0" xfId="1" applyFont="1" applyProtection="1">
      <protection hidden="1"/>
    </xf>
    <xf numFmtId="0" fontId="16" fillId="0" borderId="0" xfId="1" applyFont="1" applyProtection="1">
      <protection hidden="1"/>
    </xf>
    <xf numFmtId="0" fontId="15" fillId="0" borderId="0" xfId="1" applyFont="1" applyProtection="1">
      <protection hidden="1"/>
    </xf>
    <xf numFmtId="0" fontId="18" fillId="0" borderId="0" xfId="1" applyFont="1" applyProtection="1">
      <protection hidden="1"/>
    </xf>
    <xf numFmtId="0" fontId="4" fillId="0" borderId="0" xfId="1" applyFont="1" applyProtection="1">
      <protection hidden="1"/>
    </xf>
    <xf numFmtId="0" fontId="3" fillId="0" borderId="0" xfId="1" applyFont="1" applyProtection="1">
      <protection hidden="1"/>
    </xf>
    <xf numFmtId="0" fontId="13" fillId="0" borderId="0" xfId="1" applyFont="1"/>
    <xf numFmtId="0" fontId="20" fillId="0" borderId="0" xfId="1" applyFont="1"/>
    <xf numFmtId="0" fontId="13" fillId="0" borderId="0" xfId="2" applyProtection="1">
      <protection hidden="1"/>
    </xf>
    <xf numFmtId="164" fontId="13" fillId="0" borderId="0" xfId="1" applyNumberFormat="1" applyBorder="1" applyProtection="1">
      <protection hidden="1"/>
    </xf>
    <xf numFmtId="0" fontId="21" fillId="0" borderId="0" xfId="1" applyFont="1" applyAlignment="1" applyProtection="1">
      <alignment vertical="top"/>
      <protection hidden="1"/>
    </xf>
    <xf numFmtId="165" fontId="13" fillId="0" borderId="0" xfId="1" applyNumberFormat="1" applyProtection="1">
      <protection hidden="1"/>
    </xf>
    <xf numFmtId="0" fontId="16" fillId="0" borderId="0" xfId="1" applyFont="1" applyFill="1" applyProtection="1">
      <protection hidden="1"/>
    </xf>
    <xf numFmtId="0" fontId="21" fillId="0" borderId="0" xfId="1" applyFont="1" applyProtection="1">
      <protection hidden="1"/>
    </xf>
    <xf numFmtId="0" fontId="13" fillId="0" borderId="0" xfId="1" applyFill="1"/>
    <xf numFmtId="0" fontId="13" fillId="0" borderId="0" xfId="1" applyFill="1" applyProtection="1">
      <protection hidden="1"/>
    </xf>
    <xf numFmtId="0" fontId="13" fillId="0" borderId="0" xfId="2" applyFill="1"/>
    <xf numFmtId="0" fontId="22" fillId="0" borderId="0" xfId="13" applyBorder="1" applyProtection="1"/>
    <xf numFmtId="0" fontId="22" fillId="0" borderId="0" xfId="13" applyFill="1"/>
    <xf numFmtId="0" fontId="22" fillId="2" borderId="0" xfId="13" applyFill="1"/>
    <xf numFmtId="0" fontId="22" fillId="0" borderId="0" xfId="13"/>
    <xf numFmtId="0" fontId="27" fillId="0" borderId="0" xfId="13" applyFont="1" applyBorder="1" applyProtection="1"/>
    <xf numFmtId="0" fontId="22" fillId="0" borderId="1" xfId="13" applyBorder="1" applyProtection="1"/>
    <xf numFmtId="0" fontId="22" fillId="0" borderId="1" xfId="13" applyFill="1" applyBorder="1"/>
    <xf numFmtId="0" fontId="26" fillId="0" borderId="0" xfId="13" applyFont="1" applyBorder="1" applyAlignment="1" applyProtection="1">
      <alignment horizontal="left"/>
    </xf>
    <xf numFmtId="0" fontId="26" fillId="0" borderId="0" xfId="13" applyFont="1" applyBorder="1" applyAlignment="1" applyProtection="1">
      <alignment horizontal="right"/>
    </xf>
    <xf numFmtId="0" fontId="6" fillId="4" borderId="0" xfId="13" applyFont="1" applyFill="1" applyBorder="1" applyProtection="1"/>
    <xf numFmtId="0" fontId="1" fillId="4" borderId="0" xfId="13" applyFont="1" applyFill="1" applyBorder="1" applyProtection="1"/>
    <xf numFmtId="0" fontId="1" fillId="4" borderId="0" xfId="13" applyFont="1" applyFill="1" applyBorder="1" applyAlignment="1" applyProtection="1"/>
    <xf numFmtId="0" fontId="5" fillId="0" borderId="0" xfId="13" applyFont="1" applyBorder="1" applyProtection="1"/>
    <xf numFmtId="0" fontId="22" fillId="0" borderId="0" xfId="13" applyBorder="1" applyAlignment="1" applyProtection="1"/>
    <xf numFmtId="0" fontId="7" fillId="4" borderId="0" xfId="13" applyFont="1" applyFill="1" applyBorder="1" applyProtection="1"/>
    <xf numFmtId="0" fontId="8" fillId="0" borderId="0" xfId="13" applyFont="1" applyBorder="1" applyProtection="1"/>
    <xf numFmtId="0" fontId="24" fillId="0" borderId="0" xfId="13" applyFont="1" applyBorder="1" applyProtection="1"/>
    <xf numFmtId="0" fontId="22" fillId="0" borderId="0" xfId="13" applyFill="1" applyBorder="1"/>
    <xf numFmtId="0" fontId="2" fillId="4" borderId="0" xfId="13" applyFont="1" applyFill="1" applyBorder="1" applyProtection="1"/>
    <xf numFmtId="0" fontId="23" fillId="0" borderId="0" xfId="13" applyFont="1" applyBorder="1" applyProtection="1"/>
    <xf numFmtId="0" fontId="25" fillId="0" borderId="0" xfId="13" applyFont="1" applyBorder="1" applyProtection="1"/>
    <xf numFmtId="0" fontId="9" fillId="0" borderId="0" xfId="13" applyFont="1" applyBorder="1" applyProtection="1"/>
    <xf numFmtId="0" fontId="22" fillId="0" borderId="0" xfId="13" applyBorder="1" applyAlignment="1" applyProtection="1">
      <alignment horizontal="left" wrapText="1"/>
      <protection locked="0"/>
    </xf>
    <xf numFmtId="0" fontId="6" fillId="0" borderId="0" xfId="13" applyFont="1" applyFill="1" applyBorder="1" applyProtection="1"/>
    <xf numFmtId="0" fontId="22" fillId="4" borderId="0" xfId="13" applyFill="1" applyBorder="1" applyProtection="1"/>
    <xf numFmtId="0" fontId="1" fillId="4" borderId="0" xfId="13" applyFont="1" applyFill="1" applyBorder="1" applyAlignment="1" applyProtection="1">
      <alignment horizontal="left"/>
    </xf>
    <xf numFmtId="0" fontId="22" fillId="0" borderId="0" xfId="13" applyAlignment="1"/>
    <xf numFmtId="0" fontId="27" fillId="0" borderId="0" xfId="1" applyFont="1"/>
    <xf numFmtId="0" fontId="16" fillId="4" borderId="0" xfId="1" applyFont="1" applyFill="1"/>
    <xf numFmtId="0" fontId="19" fillId="0" borderId="0" xfId="0" applyFont="1" applyAlignment="1">
      <alignment vertical="center"/>
    </xf>
    <xf numFmtId="0" fontId="19" fillId="0" borderId="0" xfId="1" applyFont="1" applyAlignment="1">
      <alignment vertical="center"/>
    </xf>
    <xf numFmtId="0" fontId="30" fillId="0" borderId="0" xfId="0" applyFont="1" applyAlignment="1" applyProtection="1">
      <alignment vertical="center"/>
      <protection hidden="1"/>
    </xf>
    <xf numFmtId="0" fontId="27" fillId="0" borderId="0" xfId="1" applyFont="1" applyProtection="1">
      <protection hidden="1"/>
    </xf>
    <xf numFmtId="0" fontId="16" fillId="4" borderId="0" xfId="1" applyFont="1" applyFill="1" applyProtection="1">
      <protection hidden="1"/>
    </xf>
    <xf numFmtId="0" fontId="13" fillId="4" borderId="0" xfId="1" applyFill="1" applyProtection="1">
      <protection hidden="1"/>
    </xf>
    <xf numFmtId="0" fontId="18" fillId="4" borderId="0" xfId="1" applyFont="1" applyFill="1" applyProtection="1">
      <protection hidden="1"/>
    </xf>
    <xf numFmtId="0" fontId="13" fillId="2" borderId="3" xfId="1" applyFill="1" applyBorder="1" applyProtection="1">
      <protection locked="0" hidden="1"/>
    </xf>
    <xf numFmtId="0" fontId="27" fillId="0" borderId="0" xfId="2" applyFont="1" applyProtection="1">
      <protection hidden="1"/>
    </xf>
    <xf numFmtId="165" fontId="13" fillId="2" borderId="3" xfId="1" applyNumberFormat="1" applyFill="1" applyBorder="1" applyProtection="1">
      <protection locked="0" hidden="1"/>
    </xf>
    <xf numFmtId="0" fontId="21" fillId="0" borderId="0" xfId="1" applyFont="1" applyAlignment="1" applyProtection="1">
      <alignment vertical="center"/>
      <protection hidden="1"/>
    </xf>
    <xf numFmtId="0" fontId="13" fillId="0" borderId="0" xfId="1" applyFont="1" applyFill="1" applyProtection="1">
      <protection hidden="1"/>
    </xf>
    <xf numFmtId="0" fontId="32" fillId="0" borderId="0" xfId="1" applyFont="1" applyAlignment="1" applyProtection="1">
      <alignment vertical="top"/>
      <protection hidden="1"/>
    </xf>
    <xf numFmtId="0" fontId="15" fillId="0" borderId="0" xfId="1" applyFont="1" applyAlignment="1" applyProtection="1">
      <alignment horizontal="left"/>
      <protection hidden="1"/>
    </xf>
    <xf numFmtId="0" fontId="33" fillId="0" borderId="0" xfId="13" applyFont="1" applyBorder="1" applyProtection="1"/>
    <xf numFmtId="0" fontId="13" fillId="0" borderId="3" xfId="1" applyFont="1" applyFill="1" applyBorder="1" applyAlignment="1" applyProtection="1">
      <alignment horizontal="center" vertical="center" wrapText="1"/>
      <protection hidden="1"/>
    </xf>
    <xf numFmtId="0" fontId="13" fillId="0" borderId="3" xfId="1" applyFill="1" applyBorder="1" applyAlignment="1" applyProtection="1">
      <alignment horizontal="center"/>
      <protection hidden="1"/>
    </xf>
    <xf numFmtId="0" fontId="13" fillId="0" borderId="3" xfId="1" applyFont="1" applyFill="1" applyBorder="1" applyAlignment="1" applyProtection="1">
      <alignment horizontal="center"/>
      <protection hidden="1"/>
    </xf>
    <xf numFmtId="0" fontId="15" fillId="0" borderId="3" xfId="1" applyFont="1" applyFill="1" applyBorder="1" applyAlignment="1" applyProtection="1">
      <alignment horizontal="center"/>
      <protection hidden="1"/>
    </xf>
    <xf numFmtId="0" fontId="21" fillId="0" borderId="0" xfId="1" applyFont="1" applyFill="1" applyAlignment="1" applyProtection="1">
      <alignment vertical="top"/>
      <protection hidden="1"/>
    </xf>
    <xf numFmtId="164" fontId="13" fillId="0" borderId="0" xfId="1" applyNumberFormat="1" applyFill="1" applyBorder="1" applyProtection="1">
      <protection hidden="1"/>
    </xf>
    <xf numFmtId="0" fontId="13" fillId="0" borderId="0" xfId="1"/>
    <xf numFmtId="0" fontId="13" fillId="2" borderId="0" xfId="1" applyFill="1"/>
    <xf numFmtId="0" fontId="13" fillId="0" borderId="0" xfId="1" applyProtection="1">
      <protection hidden="1"/>
    </xf>
    <xf numFmtId="165" fontId="15" fillId="0" borderId="3" xfId="1" applyNumberFormat="1" applyFont="1" applyFill="1" applyBorder="1" applyProtection="1">
      <protection hidden="1"/>
    </xf>
    <xf numFmtId="14" fontId="36" fillId="0" borderId="1" xfId="1" applyNumberFormat="1" applyFont="1" applyBorder="1" applyAlignment="1" applyProtection="1">
      <alignment horizontal="left"/>
      <protection hidden="1"/>
    </xf>
    <xf numFmtId="0" fontId="0" fillId="0" borderId="0" xfId="13" applyFont="1"/>
    <xf numFmtId="0" fontId="37" fillId="0" borderId="0" xfId="13" applyFont="1" applyBorder="1" applyAlignment="1" applyProtection="1"/>
    <xf numFmtId="0" fontId="22" fillId="0" borderId="0" xfId="13" applyFont="1" applyBorder="1" applyAlignment="1" applyProtection="1">
      <alignment horizontal="left"/>
      <protection locked="0"/>
    </xf>
    <xf numFmtId="0" fontId="22" fillId="0" borderId="0" xfId="13" applyBorder="1" applyAlignment="1" applyProtection="1">
      <protection locked="0"/>
    </xf>
    <xf numFmtId="0" fontId="22" fillId="0" borderId="0" xfId="13" applyBorder="1" applyAlignment="1" applyProtection="1">
      <alignment horizontal="center"/>
      <protection locked="0"/>
    </xf>
    <xf numFmtId="164" fontId="18" fillId="0" borderId="0" xfId="1" applyNumberFormat="1" applyFont="1" applyBorder="1" applyProtection="1">
      <protection hidden="1"/>
    </xf>
    <xf numFmtId="0" fontId="18" fillId="0" borderId="0" xfId="1" applyFont="1" applyBorder="1" applyAlignment="1" applyProtection="1">
      <alignment horizontal="center" vertical="center"/>
      <protection hidden="1"/>
    </xf>
    <xf numFmtId="0" fontId="18" fillId="0" borderId="0" xfId="1" applyFont="1" applyAlignment="1" applyProtection="1">
      <alignment horizontal="center" vertical="center"/>
      <protection hidden="1"/>
    </xf>
    <xf numFmtId="165" fontId="17" fillId="0" borderId="0" xfId="1" applyNumberFormat="1" applyFont="1" applyFill="1" applyBorder="1" applyProtection="1">
      <protection hidden="1"/>
    </xf>
    <xf numFmtId="0" fontId="17" fillId="0" borderId="0" xfId="1" applyFont="1" applyProtection="1">
      <protection hidden="1"/>
    </xf>
    <xf numFmtId="0" fontId="13" fillId="0" borderId="0" xfId="1" applyBorder="1" applyProtection="1">
      <protection hidden="1"/>
    </xf>
    <xf numFmtId="0" fontId="13" fillId="0" borderId="0" xfId="1" applyAlignment="1" applyProtection="1">
      <alignment horizontal="left"/>
      <protection hidden="1"/>
    </xf>
    <xf numFmtId="3" fontId="18" fillId="0" borderId="0" xfId="1" applyNumberFormat="1" applyFont="1" applyBorder="1" applyProtection="1">
      <protection hidden="1"/>
    </xf>
    <xf numFmtId="0" fontId="13" fillId="2" borderId="0" xfId="1" applyFill="1" applyProtection="1">
      <protection hidden="1"/>
    </xf>
    <xf numFmtId="0" fontId="13" fillId="2" borderId="0" xfId="1" applyFont="1" applyFill="1" applyProtection="1">
      <protection hidden="1"/>
    </xf>
    <xf numFmtId="0" fontId="13" fillId="2" borderId="3" xfId="1" applyFont="1" applyFill="1" applyBorder="1" applyProtection="1">
      <protection locked="0" hidden="1"/>
    </xf>
    <xf numFmtId="165" fontId="13" fillId="2" borderId="3" xfId="1" applyNumberFormat="1" applyFont="1" applyFill="1" applyBorder="1" applyProtection="1">
      <protection locked="0" hidden="1"/>
    </xf>
    <xf numFmtId="0" fontId="13" fillId="3" borderId="0" xfId="1" applyFont="1" applyFill="1" applyProtection="1">
      <protection hidden="1"/>
    </xf>
    <xf numFmtId="0" fontId="13" fillId="3" borderId="0" xfId="1" applyFill="1" applyProtection="1">
      <protection hidden="1"/>
    </xf>
    <xf numFmtId="0" fontId="18" fillId="0" borderId="0" xfId="1" applyFont="1" applyFill="1" applyProtection="1">
      <protection hidden="1"/>
    </xf>
    <xf numFmtId="0" fontId="13" fillId="0" borderId="0" xfId="1" applyFont="1" applyBorder="1" applyAlignment="1" applyProtection="1">
      <alignment horizontal="center" wrapText="1"/>
      <protection hidden="1"/>
    </xf>
    <xf numFmtId="165" fontId="15" fillId="0" borderId="0" xfId="1" applyNumberFormat="1" applyFont="1" applyBorder="1" applyProtection="1">
      <protection hidden="1"/>
    </xf>
    <xf numFmtId="0" fontId="13" fillId="0" borderId="0" xfId="0" applyFont="1" applyFill="1" applyAlignment="1" applyProtection="1">
      <alignment horizontal="left" wrapText="1"/>
    </xf>
    <xf numFmtId="0" fontId="21" fillId="0" borderId="0" xfId="0" applyFont="1" applyFill="1" applyAlignment="1" applyProtection="1">
      <alignment vertical="center" wrapText="1"/>
    </xf>
    <xf numFmtId="0" fontId="15" fillId="0" borderId="3" xfId="1" applyFont="1" applyBorder="1" applyProtection="1">
      <protection hidden="1"/>
    </xf>
    <xf numFmtId="0" fontId="13" fillId="0" borderId="3" xfId="1" applyFont="1" applyBorder="1" applyProtection="1">
      <protection hidden="1"/>
    </xf>
    <xf numFmtId="0" fontId="15" fillId="0" borderId="3" xfId="1" applyFont="1" applyBorder="1" applyAlignment="1" applyProtection="1">
      <alignment horizontal="center" wrapText="1"/>
      <protection hidden="1"/>
    </xf>
    <xf numFmtId="0" fontId="15" fillId="0" borderId="0" xfId="1" applyFont="1" applyBorder="1" applyAlignment="1" applyProtection="1">
      <alignment horizontal="center" wrapText="1"/>
      <protection hidden="1"/>
    </xf>
    <xf numFmtId="0" fontId="13" fillId="0" borderId="0" xfId="1" applyFont="1" applyBorder="1" applyAlignment="1" applyProtection="1">
      <alignment horizontal="left" vertical="center" wrapText="1"/>
      <protection hidden="1"/>
    </xf>
    <xf numFmtId="164" fontId="21" fillId="0" borderId="0" xfId="1" applyNumberFormat="1" applyFont="1" applyFill="1" applyBorder="1" applyProtection="1">
      <protection hidden="1"/>
    </xf>
    <xf numFmtId="0" fontId="16" fillId="3" borderId="0" xfId="1" applyFont="1" applyFill="1" applyAlignment="1" applyProtection="1">
      <protection hidden="1"/>
    </xf>
    <xf numFmtId="0" fontId="16" fillId="4" borderId="0" xfId="1" applyFont="1" applyFill="1" applyAlignment="1" applyProtection="1">
      <protection hidden="1"/>
    </xf>
    <xf numFmtId="164" fontId="16" fillId="4" borderId="0" xfId="1" applyNumberFormat="1" applyFont="1" applyFill="1" applyBorder="1" applyProtection="1">
      <protection hidden="1"/>
    </xf>
    <xf numFmtId="0" fontId="15" fillId="3" borderId="0" xfId="1" applyFont="1" applyFill="1" applyProtection="1">
      <protection hidden="1"/>
    </xf>
    <xf numFmtId="44" fontId="15" fillId="0" borderId="3" xfId="1" applyNumberFormat="1" applyFont="1" applyBorder="1" applyProtection="1">
      <protection hidden="1"/>
    </xf>
    <xf numFmtId="165" fontId="13" fillId="3" borderId="2" xfId="1" applyNumberFormat="1" applyFill="1" applyBorder="1" applyProtection="1">
      <protection locked="0" hidden="1"/>
    </xf>
    <xf numFmtId="0" fontId="34" fillId="0" borderId="0" xfId="0" applyFont="1" applyFill="1" applyAlignment="1" applyProtection="1">
      <alignment vertical="top"/>
      <protection hidden="1"/>
    </xf>
    <xf numFmtId="0" fontId="13" fillId="0" borderId="3" xfId="1" applyBorder="1" applyProtection="1">
      <protection hidden="1"/>
    </xf>
    <xf numFmtId="0" fontId="13" fillId="0" borderId="3" xfId="1" applyBorder="1" applyAlignment="1" applyProtection="1">
      <alignment horizontal="center"/>
      <protection hidden="1"/>
    </xf>
    <xf numFmtId="0" fontId="13" fillId="0" borderId="3" xfId="1" applyFont="1" applyFill="1" applyBorder="1" applyProtection="1">
      <protection hidden="1"/>
    </xf>
    <xf numFmtId="0" fontId="15" fillId="0" borderId="0" xfId="1" applyFont="1" applyFill="1" applyProtection="1">
      <protection hidden="1"/>
    </xf>
    <xf numFmtId="165" fontId="13" fillId="0" borderId="2" xfId="1" applyNumberFormat="1" applyBorder="1" applyProtection="1">
      <protection locked="0" hidden="1"/>
    </xf>
    <xf numFmtId="44" fontId="16" fillId="0" borderId="3" xfId="1" applyNumberFormat="1" applyFont="1" applyBorder="1" applyProtection="1">
      <protection hidden="1"/>
    </xf>
    <xf numFmtId="0" fontId="13" fillId="2" borderId="3" xfId="1" applyFill="1" applyBorder="1" applyAlignment="1" applyProtection="1">
      <alignment horizontal="center"/>
      <protection locked="0" hidden="1"/>
    </xf>
    <xf numFmtId="0" fontId="34" fillId="0" borderId="0" xfId="0" applyFont="1" applyAlignment="1" applyProtection="1">
      <alignment vertical="top" wrapText="1"/>
      <protection hidden="1"/>
    </xf>
    <xf numFmtId="0" fontId="40" fillId="0" borderId="0" xfId="1" applyFont="1" applyProtection="1">
      <protection hidden="1"/>
    </xf>
    <xf numFmtId="0" fontId="41" fillId="0" borderId="1" xfId="9" applyFont="1" applyBorder="1"/>
    <xf numFmtId="0" fontId="43" fillId="0" borderId="0" xfId="13" applyFont="1" applyBorder="1" applyProtection="1"/>
    <xf numFmtId="0" fontId="43" fillId="0" borderId="0" xfId="1" applyFont="1"/>
    <xf numFmtId="0" fontId="42" fillId="0" borderId="0" xfId="2" applyFont="1" applyProtection="1">
      <protection hidden="1"/>
    </xf>
    <xf numFmtId="0" fontId="42" fillId="0" borderId="0" xfId="1" applyFont="1" applyProtection="1">
      <protection hidden="1"/>
    </xf>
    <xf numFmtId="0" fontId="23" fillId="3" borderId="0" xfId="13" applyFont="1" applyFill="1" applyBorder="1" applyProtection="1"/>
    <xf numFmtId="0" fontId="23" fillId="3" borderId="0" xfId="13" applyFont="1" applyFill="1" applyBorder="1" applyAlignment="1" applyProtection="1">
      <alignment horizontal="left"/>
    </xf>
    <xf numFmtId="165" fontId="23" fillId="3" borderId="0" xfId="13" applyNumberFormat="1" applyFont="1" applyFill="1" applyBorder="1" applyAlignment="1" applyProtection="1">
      <alignment horizontal="left"/>
    </xf>
    <xf numFmtId="0" fontId="44" fillId="0" borderId="0" xfId="13" applyFont="1" applyFill="1" applyAlignment="1">
      <alignment horizontal="left"/>
    </xf>
    <xf numFmtId="0" fontId="24" fillId="0" borderId="0" xfId="13" applyFont="1" applyFill="1"/>
    <xf numFmtId="0" fontId="24" fillId="0" borderId="0" xfId="13" applyFont="1" applyAlignment="1"/>
    <xf numFmtId="0" fontId="24" fillId="0" borderId="0" xfId="13" applyFont="1" applyFill="1" applyAlignment="1">
      <alignment horizontal="right" wrapText="1"/>
    </xf>
    <xf numFmtId="0" fontId="23" fillId="0" borderId="0" xfId="4" applyFont="1"/>
    <xf numFmtId="0" fontId="24" fillId="0" borderId="0" xfId="4" applyFont="1"/>
    <xf numFmtId="0" fontId="23" fillId="0" borderId="0" xfId="4" applyFont="1" applyAlignment="1">
      <alignment horizontal="center"/>
    </xf>
    <xf numFmtId="0" fontId="24" fillId="0" borderId="0" xfId="4" applyFont="1" applyAlignment="1">
      <alignment horizontal="left"/>
    </xf>
    <xf numFmtId="0" fontId="24" fillId="0" borderId="0" xfId="13" applyFont="1" applyFill="1" applyAlignment="1"/>
    <xf numFmtId="0" fontId="23" fillId="0" borderId="0" xfId="4" applyFont="1" applyAlignment="1">
      <alignment horizontal="left" vertical="center"/>
    </xf>
    <xf numFmtId="0" fontId="45" fillId="0" borderId="0" xfId="4" applyFont="1" applyAlignment="1"/>
    <xf numFmtId="0" fontId="45" fillId="0" borderId="0" xfId="4" applyFont="1" applyAlignment="1">
      <alignment horizontal="center"/>
    </xf>
    <xf numFmtId="0" fontId="8" fillId="0" borderId="2" xfId="13" applyFont="1" applyBorder="1" applyAlignment="1" applyProtection="1">
      <alignment horizontal="left"/>
      <protection locked="0"/>
    </xf>
    <xf numFmtId="165" fontId="1" fillId="4" borderId="0" xfId="13" applyNumberFormat="1" applyFont="1" applyFill="1" applyBorder="1" applyAlignment="1" applyProtection="1">
      <alignment horizontal="center"/>
    </xf>
    <xf numFmtId="0" fontId="8" fillId="0" borderId="1" xfId="13" applyFont="1" applyBorder="1" applyAlignment="1" applyProtection="1">
      <alignment horizontal="left"/>
      <protection locked="0"/>
    </xf>
    <xf numFmtId="0" fontId="24" fillId="0" borderId="0" xfId="13" applyFont="1" applyAlignment="1">
      <alignment horizontal="right" wrapText="1"/>
    </xf>
    <xf numFmtId="0" fontId="12" fillId="0" borderId="0" xfId="13" applyFont="1" applyBorder="1" applyAlignment="1" applyProtection="1">
      <alignment horizontal="left" vertical="center" wrapText="1" shrinkToFit="1"/>
    </xf>
    <xf numFmtId="0" fontId="11" fillId="5" borderId="0" xfId="13" applyFont="1" applyFill="1" applyBorder="1" applyAlignment="1" applyProtection="1">
      <alignment horizontal="left" vertical="center" wrapText="1"/>
    </xf>
    <xf numFmtId="0" fontId="22" fillId="0" borderId="1" xfId="13" applyBorder="1" applyAlignment="1" applyProtection="1">
      <alignment horizontal="left" vertical="center"/>
      <protection locked="0" hidden="1"/>
    </xf>
    <xf numFmtId="0" fontId="22" fillId="0" borderId="0" xfId="13" applyFill="1" applyAlignment="1">
      <alignment horizontal="right" wrapText="1"/>
    </xf>
    <xf numFmtId="0" fontId="22" fillId="0" borderId="1" xfId="13" applyFont="1" applyBorder="1" applyAlignment="1" applyProtection="1">
      <alignment horizontal="center"/>
      <protection locked="0"/>
    </xf>
    <xf numFmtId="0" fontId="22" fillId="0" borderId="2" xfId="13" applyBorder="1" applyAlignment="1" applyProtection="1">
      <alignment horizontal="center"/>
      <protection locked="0"/>
    </xf>
    <xf numFmtId="0" fontId="13" fillId="0" borderId="0" xfId="1" applyFont="1" applyAlignment="1">
      <alignment horizontal="right" vertical="center"/>
    </xf>
    <xf numFmtId="0" fontId="13" fillId="0" borderId="0" xfId="1" applyAlignment="1">
      <alignment horizontal="right" vertical="center"/>
    </xf>
    <xf numFmtId="0" fontId="19" fillId="0" borderId="0" xfId="1" applyFont="1" applyAlignment="1">
      <alignment horizontal="left" vertical="center" wrapText="1"/>
    </xf>
    <xf numFmtId="0" fontId="19" fillId="0" borderId="0" xfId="1" applyFont="1" applyAlignment="1">
      <alignment horizontal="left" vertical="center"/>
    </xf>
    <xf numFmtId="0" fontId="13" fillId="3" borderId="0" xfId="0" applyFont="1" applyFill="1" applyAlignment="1" applyProtection="1">
      <alignment horizontal="left" vertical="center" wrapText="1"/>
      <protection hidden="1"/>
    </xf>
    <xf numFmtId="0" fontId="13" fillId="0" borderId="0" xfId="1" applyFont="1" applyAlignment="1" applyProtection="1">
      <alignment horizontal="right" wrapText="1"/>
      <protection hidden="1"/>
    </xf>
    <xf numFmtId="0" fontId="13" fillId="0" borderId="0" xfId="1" applyAlignment="1" applyProtection="1">
      <alignment horizontal="right" wrapText="1"/>
      <protection hidden="1"/>
    </xf>
    <xf numFmtId="0" fontId="18" fillId="0" borderId="0" xfId="1" applyFont="1" applyAlignment="1" applyProtection="1">
      <alignment horizontal="center" vertical="center"/>
      <protection hidden="1"/>
    </xf>
    <xf numFmtId="0" fontId="18" fillId="0" borderId="0" xfId="1" applyFont="1" applyBorder="1" applyAlignment="1" applyProtection="1">
      <alignment horizontal="center" vertical="center"/>
      <protection hidden="1"/>
    </xf>
    <xf numFmtId="0" fontId="13" fillId="0" borderId="0" xfId="1" applyFont="1" applyAlignment="1" applyProtection="1">
      <alignment horizontal="right"/>
      <protection hidden="1"/>
    </xf>
    <xf numFmtId="0" fontId="13" fillId="0" borderId="0" xfId="1" applyAlignment="1" applyProtection="1">
      <alignment horizontal="right"/>
      <protection hidden="1"/>
    </xf>
    <xf numFmtId="0" fontId="34" fillId="0" borderId="0" xfId="0" applyFont="1" applyAlignment="1" applyProtection="1">
      <alignment horizontal="left" vertical="top" wrapText="1"/>
      <protection hidden="1"/>
    </xf>
    <xf numFmtId="0" fontId="34" fillId="0" borderId="0" xfId="0" applyFont="1" applyFill="1" applyAlignment="1" applyProtection="1">
      <alignment horizontal="left" vertical="top" wrapText="1"/>
      <protection hidden="1"/>
    </xf>
    <xf numFmtId="0" fontId="21" fillId="0" borderId="0" xfId="0" applyFont="1" applyFill="1" applyAlignment="1" applyProtection="1">
      <alignment horizontal="left" vertical="center" wrapText="1"/>
    </xf>
    <xf numFmtId="0" fontId="13" fillId="0" borderId="0" xfId="1" applyFont="1" applyBorder="1" applyAlignment="1" applyProtection="1">
      <alignment horizontal="left" vertical="center" wrapText="1"/>
      <protection hidden="1"/>
    </xf>
    <xf numFmtId="0" fontId="21" fillId="0" borderId="4" xfId="1" applyFont="1" applyBorder="1" applyAlignment="1" applyProtection="1">
      <alignment horizontal="left" vertical="top" wrapText="1"/>
      <protection hidden="1"/>
    </xf>
    <xf numFmtId="0" fontId="21" fillId="0" borderId="0" xfId="1" applyFont="1" applyAlignment="1" applyProtection="1">
      <alignment horizontal="left" vertical="top" wrapText="1"/>
      <protection hidden="1"/>
    </xf>
    <xf numFmtId="0" fontId="18" fillId="0" borderId="4" xfId="1" applyFont="1" applyBorder="1" applyAlignment="1" applyProtection="1">
      <alignment horizontal="center"/>
      <protection hidden="1"/>
    </xf>
    <xf numFmtId="0" fontId="17" fillId="2" borderId="3" xfId="1" applyFont="1" applyFill="1" applyBorder="1" applyAlignment="1" applyProtection="1">
      <alignment horizontal="center"/>
      <protection locked="0" hidden="1"/>
    </xf>
    <xf numFmtId="0" fontId="17" fillId="2" borderId="6" xfId="1" applyFont="1" applyFill="1" applyBorder="1" applyAlignment="1" applyProtection="1">
      <alignment horizontal="center"/>
      <protection locked="0" hidden="1"/>
    </xf>
    <xf numFmtId="44" fontId="13" fillId="0" borderId="5" xfId="1" applyNumberFormat="1" applyFont="1" applyFill="1" applyBorder="1" applyAlignment="1" applyProtection="1">
      <alignment horizontal="center"/>
      <protection hidden="1"/>
    </xf>
    <xf numFmtId="44" fontId="13" fillId="0" borderId="3" xfId="1" applyNumberFormat="1" applyFont="1" applyFill="1" applyBorder="1" applyAlignment="1" applyProtection="1">
      <alignment horizontal="center"/>
      <protection hidden="1"/>
    </xf>
    <xf numFmtId="0" fontId="15" fillId="3" borderId="3" xfId="1" applyFont="1" applyFill="1" applyBorder="1" applyAlignment="1" applyProtection="1">
      <alignment horizontal="center"/>
      <protection hidden="1"/>
    </xf>
    <xf numFmtId="0" fontId="15" fillId="3" borderId="6" xfId="1" applyFont="1" applyFill="1" applyBorder="1" applyAlignment="1" applyProtection="1">
      <alignment horizontal="center"/>
      <protection hidden="1"/>
    </xf>
    <xf numFmtId="0" fontId="15" fillId="3" borderId="5" xfId="1" applyFont="1" applyFill="1" applyBorder="1" applyAlignment="1" applyProtection="1">
      <alignment horizontal="center"/>
      <protection hidden="1"/>
    </xf>
    <xf numFmtId="0" fontId="31" fillId="0" borderId="3" xfId="1" applyFont="1" applyFill="1" applyBorder="1" applyAlignment="1" applyProtection="1">
      <alignment horizontal="center"/>
      <protection hidden="1"/>
    </xf>
    <xf numFmtId="0" fontId="31" fillId="0" borderId="3" xfId="1" applyFont="1" applyBorder="1" applyAlignment="1" applyProtection="1">
      <alignment horizontal="center"/>
      <protection hidden="1"/>
    </xf>
    <xf numFmtId="0" fontId="13" fillId="2" borderId="3" xfId="1" applyFont="1" applyFill="1" applyBorder="1" applyAlignment="1" applyProtection="1">
      <alignment horizontal="center"/>
      <protection locked="0" hidden="1"/>
    </xf>
  </cellXfs>
  <cellStyles count="14">
    <cellStyle name="Comma 2" xfId="5" xr:uid="{00000000-0005-0000-0000-000000000000}"/>
    <cellStyle name="Currency 2" xfId="6" xr:uid="{00000000-0005-0000-0000-000002000000}"/>
    <cellStyle name="Hyperlink 2" xfId="7" xr:uid="{00000000-0005-0000-0000-000003000000}"/>
    <cellStyle name="Normal" xfId="0" builtinId="0"/>
    <cellStyle name="Normal 2" xfId="1" xr:uid="{00000000-0005-0000-0000-000005000000}"/>
    <cellStyle name="Normal 2 2" xfId="2" xr:uid="{00000000-0005-0000-0000-000006000000}"/>
    <cellStyle name="Normal 3" xfId="8" xr:uid="{00000000-0005-0000-0000-000007000000}"/>
    <cellStyle name="Normal 3 2" xfId="9" xr:uid="{00000000-0005-0000-0000-000008000000}"/>
    <cellStyle name="Normal 3 2 2" xfId="10" xr:uid="{00000000-0005-0000-0000-000009000000}"/>
    <cellStyle name="Normal 3 2 2 2" xfId="3" xr:uid="{00000000-0005-0000-0000-00000A000000}"/>
    <cellStyle name="Normal 3 2 2 2 2" xfId="4" xr:uid="{00000000-0005-0000-0000-00000B000000}"/>
    <cellStyle name="Normal 3 2 2 2 3" xfId="13" xr:uid="{00000000-0005-0000-0000-00000C000000}"/>
    <cellStyle name="Normal 4" xfId="11" xr:uid="{00000000-0005-0000-0000-00000D000000}"/>
    <cellStyle name="Percent 2" xfId="12" xr:uid="{00000000-0005-0000-0000-00000E000000}"/>
  </cellStyles>
  <dxfs count="0"/>
  <tableStyles count="0" defaultTableStyle="TableStyleMedium2" defaultPivotStyle="PivotStyleLight16"/>
  <colors>
    <mruColors>
      <color rgb="FF2440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7.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180975</xdr:colOff>
          <xdr:row>24</xdr:row>
          <xdr:rowOff>0</xdr:rowOff>
        </xdr:from>
        <xdr:to>
          <xdr:col>5</xdr:col>
          <xdr:colOff>514350</xdr:colOff>
          <xdr:row>25</xdr:row>
          <xdr:rowOff>19050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0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 Business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23</xdr:row>
          <xdr:rowOff>171450</xdr:rowOff>
        </xdr:from>
        <xdr:to>
          <xdr:col>9</xdr:col>
          <xdr:colOff>19050</xdr:colOff>
          <xdr:row>25</xdr:row>
          <xdr:rowOff>19050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0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Alternative Business Recipient</a:t>
              </a:r>
            </a:p>
          </xdr:txBody>
        </xdr:sp>
        <xdr:clientData/>
      </xdr:twoCellAnchor>
    </mc:Choice>
    <mc:Fallback/>
  </mc:AlternateContent>
  <xdr:twoCellAnchor editAs="oneCell">
    <xdr:from>
      <xdr:col>6</xdr:col>
      <xdr:colOff>564173</xdr:colOff>
      <xdr:row>40</xdr:row>
      <xdr:rowOff>144942</xdr:rowOff>
    </xdr:from>
    <xdr:to>
      <xdr:col>9</xdr:col>
      <xdr:colOff>440168</xdr:colOff>
      <xdr:row>42</xdr:row>
      <xdr:rowOff>33784</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93577" y="7874846"/>
          <a:ext cx="1612476" cy="277169"/>
        </a:xfrm>
        <a:prstGeom prst="rect">
          <a:avLst/>
        </a:prstGeom>
      </xdr:spPr>
    </xdr:pic>
    <xdr:clientData/>
  </xdr:twoCellAnchor>
  <xdr:twoCellAnchor editAs="oneCell">
    <xdr:from>
      <xdr:col>8</xdr:col>
      <xdr:colOff>12429</xdr:colOff>
      <xdr:row>0</xdr:row>
      <xdr:rowOff>31750</xdr:rowOff>
    </xdr:from>
    <xdr:to>
      <xdr:col>9</xdr:col>
      <xdr:colOff>476956</xdr:colOff>
      <xdr:row>2</xdr:row>
      <xdr:rowOff>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4899487" y="31750"/>
          <a:ext cx="1043354" cy="58371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38100</xdr:colOff>
          <xdr:row>6</xdr:row>
          <xdr:rowOff>0</xdr:rowOff>
        </xdr:from>
        <xdr:to>
          <xdr:col>3</xdr:col>
          <xdr:colOff>581025</xdr:colOff>
          <xdr:row>7</xdr:row>
          <xdr:rowOff>19050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0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Completed application with signature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7</xdr:row>
          <xdr:rowOff>0</xdr:rowOff>
        </xdr:from>
        <xdr:to>
          <xdr:col>3</xdr:col>
          <xdr:colOff>495300</xdr:colOff>
          <xdr:row>8</xdr:row>
          <xdr:rowOff>28575</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0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Itemized project invoices (labor &amp; materials)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8</xdr:row>
          <xdr:rowOff>19050</xdr:rowOff>
        </xdr:from>
        <xdr:to>
          <xdr:col>2</xdr:col>
          <xdr:colOff>457200</xdr:colOff>
          <xdr:row>9</xdr:row>
          <xdr:rowOff>38100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0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Equipment specifications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9</xdr:row>
          <xdr:rowOff>19050</xdr:rowOff>
        </xdr:from>
        <xdr:to>
          <xdr:col>4</xdr:col>
          <xdr:colOff>0</xdr:colOff>
          <xdr:row>10</xdr:row>
          <xdr:rowOff>38100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0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Send to: rebates@dakotaelectric.com</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5</xdr:col>
      <xdr:colOff>434340</xdr:colOff>
      <xdr:row>41</xdr:row>
      <xdr:rowOff>50800</xdr:rowOff>
    </xdr:from>
    <xdr:ext cx="2469300" cy="371345"/>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45840" y="7861300"/>
          <a:ext cx="2469300" cy="371345"/>
        </a:xfrm>
        <a:prstGeom prst="rect">
          <a:avLst/>
        </a:prstGeom>
      </xdr:spPr>
    </xdr:pic>
    <xdr:clientData/>
  </xdr:oneCellAnchor>
  <xdr:twoCellAnchor editAs="oneCell">
    <xdr:from>
      <xdr:col>7</xdr:col>
      <xdr:colOff>431800</xdr:colOff>
      <xdr:row>0</xdr:row>
      <xdr:rowOff>63500</xdr:rowOff>
    </xdr:from>
    <xdr:to>
      <xdr:col>9</xdr:col>
      <xdr:colOff>553156</xdr:colOff>
      <xdr:row>3</xdr:row>
      <xdr:rowOff>19050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4743450" y="63500"/>
          <a:ext cx="1353256" cy="730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4</xdr:col>
      <xdr:colOff>485922</xdr:colOff>
      <xdr:row>49</xdr:row>
      <xdr:rowOff>143441</xdr:rowOff>
    </xdr:from>
    <xdr:ext cx="2665279" cy="339926"/>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50345" y="8378903"/>
          <a:ext cx="2665279" cy="339926"/>
        </a:xfrm>
        <a:prstGeom prst="rect">
          <a:avLst/>
        </a:prstGeom>
      </xdr:spPr>
    </xdr:pic>
    <xdr:clientData/>
  </xdr:oneCellAnchor>
  <xdr:twoCellAnchor editAs="oneCell">
    <xdr:from>
      <xdr:col>8</xdr:col>
      <xdr:colOff>120650</xdr:colOff>
      <xdr:row>0</xdr:row>
      <xdr:rowOff>83258</xdr:rowOff>
    </xdr:from>
    <xdr:to>
      <xdr:col>9</xdr:col>
      <xdr:colOff>520700</xdr:colOff>
      <xdr:row>1</xdr:row>
      <xdr:rowOff>198029</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5391150" y="83258"/>
          <a:ext cx="1022350" cy="5084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5</xdr:col>
      <xdr:colOff>536575</xdr:colOff>
      <xdr:row>49</xdr:row>
      <xdr:rowOff>6350</xdr:rowOff>
    </xdr:from>
    <xdr:ext cx="2413057" cy="362636"/>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73475" y="8223250"/>
          <a:ext cx="2413057" cy="362636"/>
        </a:xfrm>
        <a:prstGeom prst="rect">
          <a:avLst/>
        </a:prstGeom>
      </xdr:spPr>
    </xdr:pic>
    <xdr:clientData/>
  </xdr:oneCellAnchor>
  <xdr:twoCellAnchor editAs="oneCell">
    <xdr:from>
      <xdr:col>7</xdr:col>
      <xdr:colOff>336550</xdr:colOff>
      <xdr:row>0</xdr:row>
      <xdr:rowOff>120650</xdr:rowOff>
    </xdr:from>
    <xdr:to>
      <xdr:col>9</xdr:col>
      <xdr:colOff>470606</xdr:colOff>
      <xdr:row>2</xdr:row>
      <xdr:rowOff>76200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4718050" y="120650"/>
          <a:ext cx="1378656" cy="6032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574675</xdr:colOff>
      <xdr:row>51</xdr:row>
      <xdr:rowOff>44450</xdr:rowOff>
    </xdr:from>
    <xdr:to>
      <xdr:col>9</xdr:col>
      <xdr:colOff>491275</xdr:colOff>
      <xdr:row>53</xdr:row>
      <xdr:rowOff>80515</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62375" y="8629650"/>
          <a:ext cx="2405800" cy="35356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466725</xdr:colOff>
          <xdr:row>10</xdr:row>
          <xdr:rowOff>133350</xdr:rowOff>
        </xdr:from>
        <xdr:to>
          <xdr:col>8</xdr:col>
          <xdr:colOff>161925</xdr:colOff>
          <xdr:row>12</xdr:row>
          <xdr:rowOff>28575</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400-00000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 New Construction barn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10</xdr:row>
          <xdr:rowOff>133350</xdr:rowOff>
        </xdr:from>
        <xdr:to>
          <xdr:col>4</xdr:col>
          <xdr:colOff>66675</xdr:colOff>
          <xdr:row>12</xdr:row>
          <xdr:rowOff>38100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400-00000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 Existing barn retrofit</a:t>
              </a:r>
            </a:p>
          </xdr:txBody>
        </xdr:sp>
        <xdr:clientData/>
      </xdr:twoCellAnchor>
    </mc:Choice>
    <mc:Fallback/>
  </mc:AlternateContent>
  <xdr:twoCellAnchor editAs="oneCell">
    <xdr:from>
      <xdr:col>7</xdr:col>
      <xdr:colOff>438150</xdr:colOff>
      <xdr:row>0</xdr:row>
      <xdr:rowOff>101600</xdr:rowOff>
    </xdr:from>
    <xdr:to>
      <xdr:col>9</xdr:col>
      <xdr:colOff>499645</xdr:colOff>
      <xdr:row>2</xdr:row>
      <xdr:rowOff>25400</xdr:rowOff>
    </xdr:to>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a:stretch>
          <a:fillRect/>
        </a:stretch>
      </xdr:blipFill>
      <xdr:spPr>
        <a:xfrm>
          <a:off x="4819650" y="101600"/>
          <a:ext cx="1306095" cy="5715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530225</xdr:colOff>
      <xdr:row>48</xdr:row>
      <xdr:rowOff>31750</xdr:rowOff>
    </xdr:from>
    <xdr:to>
      <xdr:col>9</xdr:col>
      <xdr:colOff>446825</xdr:colOff>
      <xdr:row>50</xdr:row>
      <xdr:rowOff>67816</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7125" y="8147050"/>
          <a:ext cx="2405800" cy="353566"/>
        </a:xfrm>
        <a:prstGeom prst="rect">
          <a:avLst/>
        </a:prstGeom>
      </xdr:spPr>
    </xdr:pic>
    <xdr:clientData/>
  </xdr:twoCellAnchor>
  <xdr:twoCellAnchor editAs="oneCell">
    <xdr:from>
      <xdr:col>7</xdr:col>
      <xdr:colOff>419100</xdr:colOff>
      <xdr:row>0</xdr:row>
      <xdr:rowOff>50800</xdr:rowOff>
    </xdr:from>
    <xdr:to>
      <xdr:col>9</xdr:col>
      <xdr:colOff>540456</xdr:colOff>
      <xdr:row>2</xdr:row>
      <xdr:rowOff>133350</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a:stretch>
          <a:fillRect/>
        </a:stretch>
      </xdr:blipFill>
      <xdr:spPr>
        <a:xfrm>
          <a:off x="4800600" y="50800"/>
          <a:ext cx="1365956" cy="7302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473075</xdr:colOff>
      <xdr:row>49</xdr:row>
      <xdr:rowOff>133350</xdr:rowOff>
    </xdr:from>
    <xdr:to>
      <xdr:col>9</xdr:col>
      <xdr:colOff>389675</xdr:colOff>
      <xdr:row>52</xdr:row>
      <xdr:rowOff>10664</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09975" y="8267700"/>
          <a:ext cx="2405800" cy="35356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142875</xdr:colOff>
          <xdr:row>7</xdr:row>
          <xdr:rowOff>123825</xdr:rowOff>
        </xdr:from>
        <xdr:to>
          <xdr:col>3</xdr:col>
          <xdr:colOff>66675</xdr:colOff>
          <xdr:row>9</xdr:row>
          <xdr:rowOff>28575</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06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New Construction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9</xdr:row>
          <xdr:rowOff>19050</xdr:rowOff>
        </xdr:from>
        <xdr:to>
          <xdr:col>3</xdr:col>
          <xdr:colOff>66675</xdr:colOff>
          <xdr:row>10</xdr:row>
          <xdr:rowOff>95250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06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Electric Heat Replacement</a:t>
              </a:r>
            </a:p>
          </xdr:txBody>
        </xdr:sp>
        <xdr:clientData/>
      </xdr:twoCellAnchor>
    </mc:Choice>
    <mc:Fallback/>
  </mc:AlternateContent>
  <xdr:twoCellAnchor editAs="oneCell">
    <xdr:from>
      <xdr:col>7</xdr:col>
      <xdr:colOff>381000</xdr:colOff>
      <xdr:row>0</xdr:row>
      <xdr:rowOff>63500</xdr:rowOff>
    </xdr:from>
    <xdr:to>
      <xdr:col>9</xdr:col>
      <xdr:colOff>442495</xdr:colOff>
      <xdr:row>1</xdr:row>
      <xdr:rowOff>241300</xdr:rowOff>
    </xdr:to>
    <xdr:pic>
      <xdr:nvPicPr>
        <xdr:cNvPr id="5" name="Picture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a:stretch>
          <a:fillRect/>
        </a:stretch>
      </xdr:blipFill>
      <xdr:spPr>
        <a:xfrm>
          <a:off x="4762500" y="63500"/>
          <a:ext cx="1306095" cy="5715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119380</xdr:colOff>
      <xdr:row>48</xdr:row>
      <xdr:rowOff>81643</xdr:rowOff>
    </xdr:from>
    <xdr:to>
      <xdr:col>9</xdr:col>
      <xdr:colOff>271367</xdr:colOff>
      <xdr:row>50</xdr:row>
      <xdr:rowOff>111771</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49980" y="8190593"/>
          <a:ext cx="2520537" cy="347628"/>
        </a:xfrm>
        <a:prstGeom prst="rect">
          <a:avLst/>
        </a:prstGeom>
      </xdr:spPr>
    </xdr:pic>
    <xdr:clientData/>
  </xdr:twoCellAnchor>
  <xdr:twoCellAnchor editAs="oneCell">
    <xdr:from>
      <xdr:col>7</xdr:col>
      <xdr:colOff>19050</xdr:colOff>
      <xdr:row>0</xdr:row>
      <xdr:rowOff>0</xdr:rowOff>
    </xdr:from>
    <xdr:to>
      <xdr:col>9</xdr:col>
      <xdr:colOff>267406</xdr:colOff>
      <xdr:row>2</xdr:row>
      <xdr:rowOff>82550</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stretch>
          <a:fillRect/>
        </a:stretch>
      </xdr:blipFill>
      <xdr:spPr>
        <a:xfrm>
          <a:off x="4800600" y="0"/>
          <a:ext cx="1365956" cy="730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N233"/>
  <sheetViews>
    <sheetView showGridLines="0" showRowColHeaders="0" tabSelected="1" showRuler="0" zoomScale="130" zoomScaleNormal="130" zoomScaleSheetLayoutView="100" zoomScalePageLayoutView="70" workbookViewId="0">
      <selection activeCell="D8" sqref="D8"/>
    </sheetView>
  </sheetViews>
  <sheetFormatPr defaultColWidth="8.7109375" defaultRowHeight="15"/>
  <cols>
    <col min="1" max="1" width="8.7109375" style="25"/>
    <col min="2" max="2" width="12.5703125" style="25" customWidth="1"/>
    <col min="3" max="9" width="8.7109375" style="25"/>
    <col min="10" max="66" width="8.7109375" style="24"/>
    <col min="67" max="16384" width="8.7109375" style="25"/>
  </cols>
  <sheetData>
    <row r="1" spans="1:10" ht="28.5">
      <c r="A1" s="124" t="s">
        <v>112</v>
      </c>
      <c r="B1" s="22"/>
      <c r="C1" s="22"/>
      <c r="D1" s="22"/>
      <c r="E1" s="22"/>
      <c r="F1" s="22"/>
      <c r="G1" s="22"/>
      <c r="H1" s="22"/>
      <c r="I1" s="22"/>
      <c r="J1" s="23"/>
    </row>
    <row r="2" spans="1:10" ht="20.25">
      <c r="A2" s="26"/>
      <c r="B2" s="22"/>
      <c r="C2" s="22"/>
      <c r="D2" s="22"/>
      <c r="E2" s="22"/>
      <c r="F2" s="22"/>
      <c r="G2" s="22"/>
      <c r="H2" s="22"/>
      <c r="I2" s="22"/>
      <c r="J2" s="23"/>
    </row>
    <row r="3" spans="1:10" ht="13.5" customHeight="1">
      <c r="A3" s="123" t="s">
        <v>127</v>
      </c>
      <c r="B3" s="27"/>
      <c r="C3" s="27"/>
      <c r="D3" s="27"/>
      <c r="E3" s="27"/>
      <c r="F3" s="27"/>
      <c r="G3" s="27"/>
      <c r="H3" s="27"/>
      <c r="I3" s="27"/>
      <c r="J3" s="28"/>
    </row>
    <row r="4" spans="1:10" ht="15.75">
      <c r="A4" s="65"/>
      <c r="B4" s="22"/>
      <c r="C4" s="22"/>
      <c r="D4" s="22"/>
      <c r="E4" s="22"/>
      <c r="F4" s="22"/>
      <c r="G4" s="22"/>
      <c r="H4" s="22"/>
      <c r="I4" s="29"/>
      <c r="J4" s="30" t="s">
        <v>42</v>
      </c>
    </row>
    <row r="5" spans="1:10" ht="15.75">
      <c r="A5" s="31" t="s">
        <v>12</v>
      </c>
      <c r="B5" s="32"/>
      <c r="C5" s="33"/>
      <c r="D5" s="33"/>
      <c r="E5" s="22"/>
      <c r="F5" s="22"/>
      <c r="G5" s="22"/>
      <c r="H5" s="22"/>
      <c r="I5" s="29"/>
      <c r="J5" s="30" t="s">
        <v>41</v>
      </c>
    </row>
    <row r="6" spans="1:10">
      <c r="A6" s="34"/>
      <c r="B6" s="22"/>
      <c r="C6" s="35"/>
      <c r="D6" s="35"/>
      <c r="E6" s="22"/>
      <c r="F6" s="22"/>
      <c r="G6" s="22"/>
      <c r="H6" s="22"/>
      <c r="I6" s="29"/>
      <c r="J6" s="30" t="s">
        <v>40</v>
      </c>
    </row>
    <row r="7" spans="1:10">
      <c r="A7" s="34"/>
      <c r="B7" s="22"/>
      <c r="C7" s="35"/>
      <c r="D7" s="35"/>
      <c r="E7" s="22"/>
      <c r="F7" s="22"/>
      <c r="G7" s="22"/>
      <c r="H7" s="22"/>
      <c r="I7" s="29"/>
      <c r="J7" s="30" t="s">
        <v>39</v>
      </c>
    </row>
    <row r="8" spans="1:10">
      <c r="A8" s="22"/>
      <c r="B8" s="22"/>
      <c r="C8" s="22"/>
      <c r="D8" s="22"/>
      <c r="E8" s="22"/>
      <c r="F8" s="22"/>
      <c r="G8" s="22"/>
      <c r="H8" s="22"/>
      <c r="I8" s="22"/>
      <c r="J8" s="23"/>
    </row>
    <row r="9" spans="1:10">
      <c r="A9" s="22"/>
      <c r="B9" s="22"/>
      <c r="C9" s="22"/>
      <c r="D9" s="22"/>
      <c r="E9" s="22"/>
      <c r="F9" s="22"/>
      <c r="G9" s="22"/>
      <c r="H9" s="22"/>
      <c r="I9" s="22"/>
      <c r="J9" s="23"/>
    </row>
    <row r="10" spans="1:10">
      <c r="A10" s="22"/>
      <c r="B10" s="22"/>
      <c r="C10" s="22"/>
      <c r="D10" s="22"/>
      <c r="E10" s="22"/>
      <c r="F10" s="22"/>
      <c r="G10" s="22"/>
      <c r="H10" s="22"/>
      <c r="I10" s="22"/>
      <c r="J10" s="23"/>
    </row>
    <row r="11" spans="1:10">
      <c r="A11" s="22"/>
      <c r="B11" s="22"/>
      <c r="C11" s="22"/>
      <c r="D11" s="22"/>
      <c r="E11" s="22"/>
      <c r="F11" s="22"/>
      <c r="G11" s="22"/>
      <c r="H11" s="22"/>
      <c r="I11" s="22"/>
      <c r="J11" s="23"/>
    </row>
    <row r="12" spans="1:10" ht="15.75">
      <c r="A12" s="31" t="s">
        <v>0</v>
      </c>
      <c r="B12" s="36"/>
      <c r="C12" s="36"/>
      <c r="D12" s="36"/>
      <c r="E12" s="37"/>
      <c r="F12" s="37"/>
      <c r="G12" s="37"/>
      <c r="H12" s="37"/>
      <c r="I12" s="22"/>
      <c r="J12" s="23"/>
    </row>
    <row r="13" spans="1:10" ht="15.75">
      <c r="A13" s="38" t="s">
        <v>8</v>
      </c>
      <c r="B13" s="37"/>
      <c r="C13" s="145"/>
      <c r="D13" s="145"/>
      <c r="E13" s="145"/>
      <c r="F13" s="145"/>
      <c r="G13" s="145"/>
      <c r="H13" s="145"/>
      <c r="I13" s="145"/>
      <c r="J13" s="145"/>
    </row>
    <row r="14" spans="1:10" ht="15.75">
      <c r="A14" s="38" t="s">
        <v>1</v>
      </c>
      <c r="B14" s="37"/>
      <c r="C14" s="143"/>
      <c r="D14" s="143"/>
      <c r="E14" s="143"/>
      <c r="F14" s="143"/>
      <c r="G14" s="143"/>
      <c r="H14" s="143"/>
      <c r="I14" s="143"/>
      <c r="J14" s="143"/>
    </row>
    <row r="15" spans="1:10" ht="15.75">
      <c r="A15" s="38" t="s">
        <v>2</v>
      </c>
      <c r="B15" s="37"/>
      <c r="C15" s="143"/>
      <c r="D15" s="143"/>
      <c r="E15" s="143"/>
      <c r="F15" s="143"/>
      <c r="G15" s="143"/>
      <c r="H15" s="143"/>
      <c r="I15" s="143"/>
      <c r="J15" s="143"/>
    </row>
    <row r="16" spans="1:10" ht="15.75">
      <c r="A16" s="38" t="s">
        <v>3</v>
      </c>
      <c r="B16" s="37"/>
      <c r="C16" s="143"/>
      <c r="D16" s="143"/>
      <c r="E16" s="143"/>
      <c r="F16" s="143"/>
      <c r="G16" s="143"/>
      <c r="H16" s="143"/>
      <c r="I16" s="143"/>
      <c r="J16" s="143"/>
    </row>
    <row r="17" spans="1:10" ht="15.75">
      <c r="A17" s="38" t="s">
        <v>4</v>
      </c>
      <c r="B17" s="37"/>
      <c r="C17" s="143"/>
      <c r="D17" s="143"/>
      <c r="E17" s="143"/>
      <c r="F17" s="143"/>
      <c r="G17" s="143"/>
      <c r="H17" s="143"/>
      <c r="I17" s="143"/>
      <c r="J17" s="143"/>
    </row>
    <row r="18" spans="1:10" ht="15.75">
      <c r="A18" s="38" t="s">
        <v>9</v>
      </c>
      <c r="B18" s="37"/>
      <c r="C18" s="143"/>
      <c r="D18" s="143"/>
      <c r="E18" s="143"/>
      <c r="F18" s="143"/>
      <c r="G18" s="143"/>
      <c r="H18" s="143"/>
      <c r="I18" s="143"/>
      <c r="J18" s="143"/>
    </row>
    <row r="19" spans="1:10" ht="15.75">
      <c r="A19" s="38" t="s">
        <v>68</v>
      </c>
      <c r="B19" s="37"/>
      <c r="C19" s="143"/>
      <c r="D19" s="143"/>
      <c r="E19" s="143"/>
      <c r="F19" s="143"/>
      <c r="G19" s="143"/>
      <c r="H19" s="143"/>
      <c r="I19" s="143"/>
      <c r="J19" s="143"/>
    </row>
    <row r="20" spans="1:10">
      <c r="A20" s="22"/>
      <c r="B20" s="22"/>
      <c r="C20" s="22"/>
      <c r="D20" s="22"/>
      <c r="E20" s="22"/>
      <c r="F20" s="22"/>
      <c r="G20" s="22"/>
      <c r="H20" s="22"/>
      <c r="I20" s="22"/>
      <c r="J20" s="39"/>
    </row>
    <row r="21" spans="1:10" ht="15.75">
      <c r="A21" s="31" t="s">
        <v>5</v>
      </c>
      <c r="B21" s="40"/>
      <c r="C21" s="40"/>
      <c r="D21" s="40"/>
      <c r="E21" s="22"/>
      <c r="F21" s="22"/>
      <c r="G21" s="22"/>
      <c r="H21" s="22"/>
      <c r="I21" s="22"/>
      <c r="J21" s="23"/>
    </row>
    <row r="22" spans="1:10" ht="14.65" customHeight="1">
      <c r="A22" s="147" t="s">
        <v>6</v>
      </c>
      <c r="B22" s="147"/>
      <c r="C22" s="147"/>
      <c r="D22" s="147"/>
      <c r="E22" s="147"/>
      <c r="F22" s="147"/>
      <c r="G22" s="147"/>
      <c r="H22" s="147"/>
      <c r="I22" s="147"/>
      <c r="J22" s="147"/>
    </row>
    <row r="23" spans="1:10">
      <c r="A23" s="147"/>
      <c r="B23" s="147"/>
      <c r="C23" s="147"/>
      <c r="D23" s="147"/>
      <c r="E23" s="147"/>
      <c r="F23" s="147"/>
      <c r="G23" s="147"/>
      <c r="H23" s="147"/>
      <c r="I23" s="147"/>
      <c r="J23" s="147"/>
    </row>
    <row r="24" spans="1:10">
      <c r="A24" s="22"/>
      <c r="B24" s="22"/>
      <c r="C24" s="22"/>
      <c r="D24" s="22"/>
      <c r="E24" s="22"/>
      <c r="F24" s="22"/>
      <c r="G24" s="22"/>
      <c r="H24" s="22"/>
      <c r="I24" s="22"/>
      <c r="J24" s="23"/>
    </row>
    <row r="25" spans="1:10">
      <c r="A25" s="41" t="s">
        <v>7</v>
      </c>
      <c r="B25" s="38"/>
      <c r="C25" s="38"/>
      <c r="D25" s="22"/>
      <c r="E25" s="22"/>
      <c r="F25" s="22"/>
      <c r="G25" s="22"/>
      <c r="H25" s="22"/>
      <c r="I25" s="22"/>
      <c r="J25" s="23"/>
    </row>
    <row r="26" spans="1:10">
      <c r="A26" s="42"/>
      <c r="B26" s="22"/>
      <c r="C26" s="22"/>
      <c r="D26" s="22"/>
      <c r="E26" s="22"/>
      <c r="F26" s="22"/>
      <c r="G26" s="22"/>
      <c r="H26" s="22"/>
      <c r="I26" s="22"/>
      <c r="J26" s="23"/>
    </row>
    <row r="27" spans="1:10">
      <c r="A27" s="78" t="s">
        <v>69</v>
      </c>
      <c r="B27" s="22"/>
      <c r="C27" s="79"/>
      <c r="D27" s="151"/>
      <c r="E27" s="151"/>
      <c r="F27" s="151"/>
      <c r="G27" s="151"/>
      <c r="H27" s="151"/>
      <c r="I27" s="151"/>
      <c r="J27" s="151"/>
    </row>
    <row r="28" spans="1:10">
      <c r="A28" s="77" t="s">
        <v>70</v>
      </c>
      <c r="B28" s="22"/>
      <c r="C28" s="80"/>
      <c r="D28" s="152"/>
      <c r="E28" s="152"/>
      <c r="F28" s="152"/>
      <c r="G28" s="152"/>
      <c r="H28" s="152"/>
      <c r="I28" s="152"/>
      <c r="J28" s="152"/>
    </row>
    <row r="29" spans="1:10">
      <c r="A29" s="38" t="s">
        <v>34</v>
      </c>
      <c r="B29" s="22"/>
      <c r="C29" s="81"/>
      <c r="D29" s="152"/>
      <c r="E29" s="152"/>
      <c r="F29" s="152"/>
      <c r="G29" s="152"/>
      <c r="H29" s="152"/>
      <c r="I29" s="152"/>
      <c r="J29" s="152"/>
    </row>
    <row r="30" spans="1:10">
      <c r="A30" s="38" t="s">
        <v>2</v>
      </c>
      <c r="B30" s="22"/>
      <c r="C30" s="80"/>
      <c r="D30" s="152"/>
      <c r="E30" s="152"/>
      <c r="F30" s="152"/>
      <c r="G30" s="152"/>
      <c r="H30" s="152"/>
      <c r="I30" s="152"/>
      <c r="J30" s="152"/>
    </row>
    <row r="31" spans="1:10" ht="15.75">
      <c r="A31" s="43"/>
      <c r="B31" s="22"/>
      <c r="C31" s="44"/>
      <c r="D31" s="44"/>
      <c r="E31" s="44"/>
      <c r="F31" s="44"/>
      <c r="G31" s="44"/>
      <c r="H31" s="44"/>
      <c r="I31" s="44"/>
      <c r="J31" s="44"/>
    </row>
    <row r="32" spans="1:10" ht="14.65" customHeight="1">
      <c r="A32" s="148" t="s">
        <v>13</v>
      </c>
      <c r="B32" s="148"/>
      <c r="C32" s="148"/>
      <c r="D32" s="148"/>
      <c r="E32" s="148"/>
      <c r="F32" s="148"/>
      <c r="G32" s="148"/>
      <c r="H32" s="148"/>
      <c r="I32" s="148"/>
      <c r="J32" s="148"/>
    </row>
    <row r="33" spans="1:10">
      <c r="A33" s="148"/>
      <c r="B33" s="148"/>
      <c r="C33" s="148"/>
      <c r="D33" s="148"/>
      <c r="E33" s="148"/>
      <c r="F33" s="148"/>
      <c r="G33" s="148"/>
      <c r="H33" s="148"/>
      <c r="I33" s="148"/>
      <c r="J33" s="148"/>
    </row>
    <row r="34" spans="1:10">
      <c r="A34" s="148"/>
      <c r="B34" s="148"/>
      <c r="C34" s="148"/>
      <c r="D34" s="148"/>
      <c r="E34" s="148"/>
      <c r="F34" s="148"/>
      <c r="G34" s="148"/>
      <c r="H34" s="148"/>
      <c r="I34" s="148"/>
      <c r="J34" s="148"/>
    </row>
    <row r="35" spans="1:10">
      <c r="A35" s="148"/>
      <c r="B35" s="148"/>
      <c r="C35" s="148"/>
      <c r="D35" s="148"/>
      <c r="E35" s="148"/>
      <c r="F35" s="148"/>
      <c r="G35" s="148"/>
      <c r="H35" s="148"/>
      <c r="I35" s="148"/>
      <c r="J35" s="148"/>
    </row>
    <row r="36" spans="1:10" ht="0.75" customHeight="1">
      <c r="A36" s="148"/>
      <c r="B36" s="148"/>
      <c r="C36" s="148"/>
      <c r="D36" s="148"/>
      <c r="E36" s="148"/>
      <c r="F36" s="148"/>
      <c r="G36" s="148"/>
      <c r="H36" s="148"/>
      <c r="I36" s="148"/>
      <c r="J36" s="148"/>
    </row>
    <row r="37" spans="1:10">
      <c r="A37" s="22"/>
      <c r="B37" s="22"/>
      <c r="C37" s="22"/>
      <c r="D37" s="22"/>
      <c r="E37" s="22"/>
      <c r="F37" s="22"/>
      <c r="G37" s="22"/>
      <c r="H37" s="22"/>
      <c r="I37" s="22"/>
      <c r="J37" s="23"/>
    </row>
    <row r="38" spans="1:10" ht="15.75">
      <c r="A38" s="31" t="s">
        <v>10</v>
      </c>
      <c r="B38" s="32"/>
      <c r="C38" s="32"/>
      <c r="D38" s="32"/>
      <c r="E38" s="22"/>
      <c r="F38" s="45"/>
      <c r="H38" s="32" t="s">
        <v>11</v>
      </c>
      <c r="I38" s="32"/>
      <c r="J38" s="46"/>
    </row>
    <row r="39" spans="1:10">
      <c r="A39" s="149"/>
      <c r="B39" s="149"/>
      <c r="C39" s="149"/>
      <c r="D39" s="149"/>
      <c r="E39" s="22"/>
      <c r="F39" s="22"/>
      <c r="H39" s="149"/>
      <c r="I39" s="149"/>
      <c r="J39" s="149"/>
    </row>
    <row r="40" spans="1:10">
      <c r="A40" s="22"/>
      <c r="B40" s="22"/>
      <c r="C40" s="22"/>
      <c r="D40" s="22"/>
      <c r="E40" s="22"/>
      <c r="F40" s="22"/>
      <c r="G40" s="22"/>
      <c r="H40" s="22"/>
      <c r="I40" s="22"/>
      <c r="J40" s="23"/>
    </row>
    <row r="41" spans="1:10" s="24" customFormat="1" ht="15.75">
      <c r="A41" s="31" t="s">
        <v>38</v>
      </c>
      <c r="B41" s="47"/>
      <c r="C41" s="144">
        <f>Dairy!D14+Dairy!D23+Dairy!D33+Dairy!D41+Dairy!D49+'Engine Block Timer'!D14+'Hog Mats'!D36+'Irr VFD'!D19+'Livestock Waterer'!D20+Ventilation!E27</f>
        <v>0</v>
      </c>
      <c r="D41" s="144"/>
      <c r="E41" s="23"/>
      <c r="F41" s="23"/>
      <c r="G41" s="23"/>
      <c r="H41" s="48"/>
      <c r="I41" s="150"/>
      <c r="J41" s="150"/>
    </row>
    <row r="42" spans="1:10" s="24" customFormat="1">
      <c r="A42" s="128" t="s">
        <v>37</v>
      </c>
      <c r="B42" s="129"/>
      <c r="C42" s="130"/>
      <c r="D42" s="128"/>
      <c r="E42" s="131" t="s">
        <v>46</v>
      </c>
      <c r="F42" s="132"/>
      <c r="G42" s="132"/>
      <c r="H42" s="133"/>
      <c r="I42" s="134"/>
      <c r="J42" s="134"/>
    </row>
    <row r="43" spans="1:10" s="24" customFormat="1">
      <c r="A43" s="135" t="s">
        <v>128</v>
      </c>
      <c r="B43" s="136"/>
      <c r="C43" s="137" t="s">
        <v>129</v>
      </c>
      <c r="D43" s="138"/>
      <c r="E43" s="135" t="s">
        <v>130</v>
      </c>
      <c r="F43" s="136"/>
      <c r="G43" s="139"/>
      <c r="H43" s="133"/>
      <c r="I43" s="146"/>
      <c r="J43" s="146"/>
    </row>
    <row r="44" spans="1:10" s="24" customFormat="1" ht="15.75">
      <c r="A44" s="140" t="s">
        <v>36</v>
      </c>
      <c r="B44" s="141"/>
      <c r="C44" s="141"/>
      <c r="D44" s="141"/>
      <c r="E44" s="140" t="s">
        <v>35</v>
      </c>
      <c r="F44" s="142"/>
      <c r="G44" s="139"/>
      <c r="H44" s="139"/>
      <c r="I44" s="146"/>
      <c r="J44" s="146"/>
    </row>
    <row r="45" spans="1:10" s="24" customFormat="1"/>
    <row r="46" spans="1:10" s="24" customFormat="1"/>
    <row r="47" spans="1:10" s="24" customFormat="1"/>
    <row r="48" spans="1:10" s="24" customFormat="1"/>
    <row r="49" s="24" customFormat="1"/>
    <row r="50" s="24" customFormat="1"/>
    <row r="51" s="24" customFormat="1"/>
    <row r="52" s="24" customFormat="1"/>
    <row r="53" s="24" customFormat="1"/>
    <row r="54" s="24" customFormat="1"/>
    <row r="55" s="24" customFormat="1"/>
    <row r="56" s="24" customFormat="1"/>
    <row r="57" s="24" customFormat="1"/>
    <row r="58" s="24" customFormat="1"/>
    <row r="59" s="24" customFormat="1"/>
    <row r="60" s="24" customFormat="1"/>
    <row r="61" s="24" customFormat="1"/>
    <row r="62" s="24" customFormat="1"/>
    <row r="63" s="24" customFormat="1"/>
    <row r="64" s="24" customFormat="1"/>
    <row r="65" s="24" customFormat="1"/>
    <row r="66" s="24" customFormat="1"/>
    <row r="67" s="24" customFormat="1"/>
    <row r="68" s="24" customFormat="1"/>
    <row r="69" s="24" customFormat="1"/>
    <row r="70" s="24" customFormat="1"/>
    <row r="71" s="24" customFormat="1"/>
    <row r="72" s="24" customFormat="1"/>
    <row r="73" s="24" customFormat="1"/>
    <row r="74" s="24" customFormat="1"/>
    <row r="75" s="24" customFormat="1"/>
    <row r="76" s="24" customFormat="1"/>
    <row r="77" s="24" customFormat="1"/>
    <row r="78" s="24" customFormat="1"/>
    <row r="79" s="24" customFormat="1"/>
    <row r="80" s="24" customFormat="1"/>
    <row r="81" s="24" customFormat="1"/>
    <row r="82" s="24" customFormat="1"/>
    <row r="83" s="24" customFormat="1"/>
    <row r="84" s="24" customFormat="1"/>
    <row r="85" s="24" customFormat="1"/>
    <row r="86" s="24" customFormat="1"/>
    <row r="87" s="24" customFormat="1"/>
    <row r="88" s="24" customFormat="1"/>
    <row r="89" s="24" customFormat="1"/>
    <row r="90" s="24" customFormat="1"/>
    <row r="91" s="24" customFormat="1"/>
    <row r="92" s="24" customFormat="1"/>
    <row r="93" s="24" customFormat="1"/>
    <row r="94" s="24" customFormat="1"/>
    <row r="95" s="24" customFormat="1"/>
    <row r="96" s="24" customFormat="1"/>
    <row r="97" s="24" customFormat="1"/>
    <row r="98" s="24" customFormat="1"/>
    <row r="99" s="24" customFormat="1"/>
    <row r="100" s="24" customFormat="1"/>
    <row r="101" s="24" customFormat="1"/>
    <row r="102" s="24" customFormat="1"/>
    <row r="103" s="24" customFormat="1"/>
    <row r="104" s="24" customFormat="1"/>
    <row r="105" s="24" customFormat="1"/>
    <row r="106" s="24" customFormat="1"/>
    <row r="107" s="24" customFormat="1"/>
    <row r="108" s="24" customFormat="1"/>
    <row r="109" s="24" customFormat="1"/>
    <row r="110" s="24" customFormat="1"/>
    <row r="111" s="24" customFormat="1"/>
    <row r="112" s="24" customFormat="1"/>
    <row r="113" s="24" customFormat="1"/>
    <row r="114" s="24" customFormat="1"/>
    <row r="115" s="24" customFormat="1"/>
    <row r="116" s="24" customFormat="1"/>
    <row r="117" s="24" customFormat="1"/>
    <row r="118" s="24" customFormat="1"/>
    <row r="119" s="24" customFormat="1"/>
    <row r="120" s="24" customFormat="1"/>
    <row r="121" s="24" customFormat="1"/>
    <row r="122" s="24" customFormat="1"/>
    <row r="123" s="24" customFormat="1"/>
    <row r="124" s="24" customFormat="1"/>
    <row r="125" s="24" customFormat="1"/>
    <row r="126" s="24" customFormat="1"/>
    <row r="127" s="24" customFormat="1"/>
    <row r="128" s="24" customFormat="1"/>
    <row r="129" s="24" customFormat="1"/>
    <row r="130" s="24" customFormat="1"/>
    <row r="131" s="24" customFormat="1"/>
    <row r="132" s="24" customFormat="1"/>
    <row r="133" s="24" customFormat="1"/>
    <row r="134" s="24" customFormat="1"/>
    <row r="135" s="24" customFormat="1"/>
    <row r="136" s="24" customFormat="1"/>
    <row r="137" s="24" customFormat="1"/>
    <row r="138" s="24" customFormat="1"/>
    <row r="139" s="24" customFormat="1"/>
    <row r="140" s="24" customFormat="1"/>
    <row r="141" s="24" customFormat="1"/>
    <row r="142" s="24" customFormat="1"/>
    <row r="143" s="24" customFormat="1"/>
    <row r="144" s="24" customFormat="1"/>
    <row r="145" s="24" customFormat="1"/>
    <row r="146" s="24" customFormat="1"/>
    <row r="147" s="24" customFormat="1"/>
    <row r="148" s="24" customFormat="1"/>
    <row r="149" s="24" customFormat="1"/>
    <row r="150" s="24" customFormat="1"/>
    <row r="151" s="24" customFormat="1"/>
    <row r="152" s="24" customFormat="1"/>
    <row r="153" s="24" customFormat="1"/>
    <row r="154" s="24" customFormat="1"/>
    <row r="155" s="24" customFormat="1"/>
    <row r="156" s="24" customFormat="1"/>
    <row r="157" s="24" customFormat="1"/>
    <row r="158" s="24" customFormat="1"/>
    <row r="159" s="24" customFormat="1"/>
    <row r="160" s="24" customFormat="1"/>
    <row r="161" s="24" customFormat="1"/>
    <row r="162" s="24" customFormat="1"/>
    <row r="163" s="24" customFormat="1"/>
    <row r="164" s="24" customFormat="1"/>
    <row r="165" s="24" customFormat="1"/>
    <row r="166" s="24" customFormat="1"/>
    <row r="167" s="24" customFormat="1"/>
    <row r="168" s="24" customFormat="1"/>
    <row r="169" s="24" customFormat="1"/>
    <row r="170" s="24" customFormat="1"/>
    <row r="171" s="24" customFormat="1"/>
    <row r="172" s="24" customFormat="1"/>
    <row r="173" s="24" customFormat="1"/>
    <row r="174" s="24" customFormat="1"/>
    <row r="175" s="24" customFormat="1"/>
    <row r="176" s="24" customFormat="1"/>
    <row r="177" s="24" customFormat="1"/>
    <row r="178" s="24" customFormat="1"/>
    <row r="179" s="24" customFormat="1"/>
    <row r="180" s="24" customFormat="1"/>
    <row r="181" s="24" customFormat="1"/>
    <row r="182" s="24" customFormat="1"/>
    <row r="183" s="24" customFormat="1"/>
    <row r="184" s="24" customFormat="1"/>
    <row r="185" s="24" customFormat="1"/>
    <row r="186" s="24" customFormat="1"/>
    <row r="187" s="24" customFormat="1"/>
    <row r="188" s="24" customFormat="1"/>
    <row r="189" s="24" customFormat="1"/>
    <row r="190" s="24" customFormat="1"/>
    <row r="191" s="24" customFormat="1"/>
    <row r="192" s="24" customFormat="1"/>
    <row r="193" s="24" customFormat="1"/>
    <row r="194" s="24" customFormat="1"/>
    <row r="195" s="24" customFormat="1"/>
    <row r="196" s="24" customFormat="1"/>
    <row r="197" s="24" customFormat="1"/>
    <row r="198" s="24" customFormat="1"/>
    <row r="199" s="24" customFormat="1"/>
    <row r="200" s="24" customFormat="1"/>
    <row r="201" s="24" customFormat="1"/>
    <row r="202" s="24" customFormat="1"/>
    <row r="203" s="24" customFormat="1"/>
    <row r="204" s="24" customFormat="1"/>
    <row r="205" s="24" customFormat="1"/>
    <row r="206" s="24" customFormat="1"/>
    <row r="207" s="24" customFormat="1"/>
    <row r="208" s="24" customFormat="1"/>
    <row r="209" s="24" customFormat="1"/>
    <row r="210" s="24" customFormat="1"/>
    <row r="211" s="24" customFormat="1"/>
    <row r="212" s="24" customFormat="1"/>
    <row r="213" s="24" customFormat="1"/>
    <row r="214" s="24" customFormat="1"/>
    <row r="215" s="24" customFormat="1"/>
    <row r="216" s="24" customFormat="1"/>
    <row r="217" s="24" customFormat="1"/>
    <row r="218" s="24" customFormat="1"/>
    <row r="219" s="24" customFormat="1"/>
    <row r="220" s="24" customFormat="1"/>
    <row r="221" s="24" customFormat="1"/>
    <row r="222" s="24" customFormat="1"/>
    <row r="223" s="24" customFormat="1"/>
    <row r="224" s="24" customFormat="1"/>
    <row r="225" s="24" customFormat="1"/>
    <row r="226" s="24" customFormat="1"/>
    <row r="227" s="24" customFormat="1"/>
    <row r="228" s="24" customFormat="1"/>
    <row r="229" s="24" customFormat="1"/>
    <row r="230" s="24" customFormat="1"/>
    <row r="231" s="24" customFormat="1"/>
    <row r="232" s="24" customFormat="1"/>
    <row r="233" s="24" customFormat="1"/>
  </sheetData>
  <sheetProtection algorithmName="SHA-512" hashValue="l6PjgYpxYJVIz1VMO44ckGJOt+/L51djkYZv2M/1nYu04gzsRv/Z272aB5L8zmZrYMvr9HK49KeZJlvlL/pvwQ==" saltValue="jqAYsvbCpb3CFSp+FSPIlQ==" spinCount="100000" sheet="1" objects="1" scenarios="1"/>
  <mergeCells count="19">
    <mergeCell ref="I44:J44"/>
    <mergeCell ref="C19:J19"/>
    <mergeCell ref="A22:J23"/>
    <mergeCell ref="A32:J36"/>
    <mergeCell ref="A39:D39"/>
    <mergeCell ref="H39:J39"/>
    <mergeCell ref="I41:J41"/>
    <mergeCell ref="I43:J43"/>
    <mergeCell ref="D27:J27"/>
    <mergeCell ref="D28:J28"/>
    <mergeCell ref="D29:J29"/>
    <mergeCell ref="D30:J30"/>
    <mergeCell ref="C18:J18"/>
    <mergeCell ref="C41:D41"/>
    <mergeCell ref="C13:J13"/>
    <mergeCell ref="C14:J14"/>
    <mergeCell ref="C15:J15"/>
    <mergeCell ref="C17:J17"/>
    <mergeCell ref="C16:J16"/>
  </mergeCells>
  <printOptions horizontalCentered="1" verticalCentered="1"/>
  <pageMargins left="0.25" right="0.25" top="0.75" bottom="0.75" header="0.3" footer="0.3"/>
  <pageSetup orientation="portrait" r:id="rId1"/>
  <headerFooter>
    <oddFooter>&amp;R&amp;5
Reviewed 12/14/2016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3</xdr:col>
                    <xdr:colOff>180975</xdr:colOff>
                    <xdr:row>24</xdr:row>
                    <xdr:rowOff>0</xdr:rowOff>
                  </from>
                  <to>
                    <xdr:col>5</xdr:col>
                    <xdr:colOff>514350</xdr:colOff>
                    <xdr:row>25</xdr:row>
                    <xdr:rowOff>19050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6</xdr:col>
                    <xdr:colOff>66675</xdr:colOff>
                    <xdr:row>23</xdr:row>
                    <xdr:rowOff>171450</xdr:rowOff>
                  </from>
                  <to>
                    <xdr:col>9</xdr:col>
                    <xdr:colOff>19050</xdr:colOff>
                    <xdr:row>25</xdr:row>
                    <xdr:rowOff>19050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0</xdr:col>
                    <xdr:colOff>38100</xdr:colOff>
                    <xdr:row>6</xdr:row>
                    <xdr:rowOff>0</xdr:rowOff>
                  </from>
                  <to>
                    <xdr:col>3</xdr:col>
                    <xdr:colOff>581025</xdr:colOff>
                    <xdr:row>7</xdr:row>
                    <xdr:rowOff>19050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0</xdr:col>
                    <xdr:colOff>38100</xdr:colOff>
                    <xdr:row>7</xdr:row>
                    <xdr:rowOff>0</xdr:rowOff>
                  </from>
                  <to>
                    <xdr:col>3</xdr:col>
                    <xdr:colOff>495300</xdr:colOff>
                    <xdr:row>8</xdr:row>
                    <xdr:rowOff>28575</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0</xdr:col>
                    <xdr:colOff>38100</xdr:colOff>
                    <xdr:row>8</xdr:row>
                    <xdr:rowOff>19050</xdr:rowOff>
                  </from>
                  <to>
                    <xdr:col>2</xdr:col>
                    <xdr:colOff>457200</xdr:colOff>
                    <xdr:row>9</xdr:row>
                    <xdr:rowOff>38100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0</xdr:col>
                    <xdr:colOff>38100</xdr:colOff>
                    <xdr:row>9</xdr:row>
                    <xdr:rowOff>19050</xdr:rowOff>
                  </from>
                  <to>
                    <xdr:col>4</xdr:col>
                    <xdr:colOff>0</xdr:colOff>
                    <xdr:row>10</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428"/>
  <sheetViews>
    <sheetView showGridLines="0" showRowColHeaders="0" topLeftCell="A13" zoomScale="145" zoomScaleNormal="145" zoomScalePageLayoutView="70" workbookViewId="0">
      <selection activeCell="A25" sqref="A25"/>
    </sheetView>
  </sheetViews>
  <sheetFormatPr defaultColWidth="8.7109375" defaultRowHeight="12.75"/>
  <cols>
    <col min="1" max="10" width="8.7109375" style="1"/>
    <col min="11" max="89" width="8.7109375" style="2"/>
    <col min="90" max="16384" width="8.7109375" style="1"/>
  </cols>
  <sheetData>
    <row r="1" spans="1:10" s="2" customFormat="1" ht="28.5">
      <c r="A1" s="125" t="s">
        <v>113</v>
      </c>
      <c r="B1" s="1"/>
      <c r="C1" s="1"/>
      <c r="D1" s="1"/>
      <c r="E1" s="1"/>
      <c r="F1" s="1"/>
      <c r="G1" s="1"/>
      <c r="H1" s="12"/>
      <c r="I1" s="1"/>
      <c r="J1" s="1"/>
    </row>
    <row r="2" spans="1:10" s="2" customFormat="1" ht="20.25">
      <c r="A2" s="49"/>
      <c r="B2" s="1"/>
      <c r="C2" s="1"/>
      <c r="D2" s="1"/>
      <c r="E2" s="1"/>
      <c r="F2" s="1"/>
      <c r="G2" s="1"/>
      <c r="H2" s="1"/>
      <c r="I2" s="1"/>
      <c r="J2" s="1"/>
    </row>
    <row r="4" spans="1:10" s="2" customFormat="1">
      <c r="A4" s="50" t="s">
        <v>24</v>
      </c>
      <c r="B4" s="50"/>
      <c r="C4" s="50"/>
      <c r="D4" s="50"/>
      <c r="E4" s="1"/>
      <c r="F4" s="1"/>
      <c r="G4" s="1"/>
      <c r="H4" s="1"/>
      <c r="I4" s="1"/>
      <c r="J4" s="1"/>
    </row>
    <row r="5" spans="1:10" s="2" customFormat="1" ht="15" customHeight="1">
      <c r="A5" s="155" t="s">
        <v>23</v>
      </c>
      <c r="B5" s="155"/>
      <c r="C5" s="155"/>
      <c r="D5" s="155"/>
      <c r="E5" s="155"/>
      <c r="F5" s="155"/>
      <c r="G5" s="155"/>
      <c r="H5" s="155"/>
      <c r="I5" s="155"/>
      <c r="J5" s="155"/>
    </row>
    <row r="6" spans="1:10" s="2" customFormat="1" ht="12.75" customHeight="1">
      <c r="A6" s="155"/>
      <c r="B6" s="155"/>
      <c r="C6" s="155"/>
      <c r="D6" s="155"/>
      <c r="E6" s="155"/>
      <c r="F6" s="155"/>
      <c r="G6" s="155"/>
      <c r="H6" s="155"/>
      <c r="I6" s="155"/>
      <c r="J6" s="155"/>
    </row>
    <row r="7" spans="1:10" s="2" customFormat="1" ht="12.75" customHeight="1">
      <c r="A7" s="155"/>
      <c r="B7" s="155"/>
      <c r="C7" s="155"/>
      <c r="D7" s="155"/>
      <c r="E7" s="155"/>
      <c r="F7" s="155"/>
      <c r="G7" s="155"/>
      <c r="H7" s="155"/>
      <c r="I7" s="155"/>
      <c r="J7" s="155"/>
    </row>
    <row r="8" spans="1:10" s="2" customFormat="1" ht="12.75" customHeight="1">
      <c r="A8" s="155"/>
      <c r="B8" s="155"/>
      <c r="C8" s="155"/>
      <c r="D8" s="155"/>
      <c r="E8" s="155"/>
      <c r="F8" s="155"/>
      <c r="G8" s="155"/>
      <c r="H8" s="155"/>
      <c r="I8" s="155"/>
      <c r="J8" s="155"/>
    </row>
    <row r="9" spans="1:10" s="2" customFormat="1" ht="12.75" customHeight="1">
      <c r="A9" s="155"/>
      <c r="B9" s="155"/>
      <c r="C9" s="155"/>
      <c r="D9" s="155"/>
      <c r="E9" s="155"/>
      <c r="F9" s="155"/>
      <c r="G9" s="155"/>
      <c r="H9" s="155"/>
      <c r="I9" s="155"/>
      <c r="J9" s="155"/>
    </row>
    <row r="10" spans="1:10" s="2" customFormat="1" ht="12.75" customHeight="1">
      <c r="A10" s="155"/>
      <c r="B10" s="155"/>
      <c r="C10" s="155"/>
      <c r="D10" s="155"/>
      <c r="E10" s="155"/>
      <c r="F10" s="155"/>
      <c r="G10" s="155"/>
      <c r="H10" s="155"/>
      <c r="I10" s="155"/>
      <c r="J10" s="155"/>
    </row>
    <row r="11" spans="1:10" s="2" customFormat="1">
      <c r="A11" s="155"/>
      <c r="B11" s="155"/>
      <c r="C11" s="155"/>
      <c r="D11" s="155"/>
      <c r="E11" s="155"/>
      <c r="F11" s="155"/>
      <c r="G11" s="155"/>
      <c r="H11" s="155"/>
      <c r="I11" s="155"/>
      <c r="J11" s="155"/>
    </row>
    <row r="14" spans="1:10" s="2" customFormat="1">
      <c r="A14" s="50" t="s">
        <v>22</v>
      </c>
      <c r="B14" s="50"/>
      <c r="C14" s="50"/>
      <c r="D14" s="50"/>
      <c r="E14" s="1"/>
      <c r="F14" s="1"/>
      <c r="G14" s="1"/>
      <c r="H14" s="1"/>
      <c r="I14" s="1"/>
      <c r="J14" s="1"/>
    </row>
    <row r="15" spans="1:10" s="2" customFormat="1" ht="15" customHeight="1">
      <c r="A15" s="156" t="s">
        <v>21</v>
      </c>
      <c r="B15" s="156"/>
      <c r="C15" s="156"/>
      <c r="D15" s="156"/>
      <c r="E15" s="156"/>
      <c r="F15" s="156"/>
      <c r="G15" s="156"/>
      <c r="H15" s="156"/>
      <c r="I15" s="156"/>
      <c r="J15" s="156"/>
    </row>
    <row r="16" spans="1:10" s="2" customFormat="1" ht="45" customHeight="1">
      <c r="A16" s="155" t="s">
        <v>43</v>
      </c>
      <c r="B16" s="155"/>
      <c r="C16" s="155"/>
      <c r="D16" s="155"/>
      <c r="E16" s="155"/>
      <c r="F16" s="155"/>
      <c r="G16" s="155"/>
      <c r="H16" s="155"/>
      <c r="I16" s="155"/>
      <c r="J16" s="155"/>
    </row>
    <row r="17" spans="1:10" s="2" customFormat="1" ht="15" customHeight="1">
      <c r="A17" s="155"/>
      <c r="B17" s="155"/>
      <c r="C17" s="155"/>
      <c r="D17" s="155"/>
      <c r="E17" s="155"/>
      <c r="F17" s="155"/>
      <c r="G17" s="155"/>
      <c r="H17" s="155"/>
      <c r="I17" s="155"/>
      <c r="J17" s="155"/>
    </row>
    <row r="18" spans="1:10" s="2" customFormat="1">
      <c r="A18" s="155"/>
      <c r="B18" s="155"/>
      <c r="C18" s="155"/>
      <c r="D18" s="155"/>
      <c r="E18" s="155"/>
      <c r="F18" s="155"/>
      <c r="G18" s="155"/>
      <c r="H18" s="155"/>
      <c r="I18" s="155"/>
      <c r="J18" s="155"/>
    </row>
    <row r="19" spans="1:10" s="2" customFormat="1" ht="15">
      <c r="A19" s="155" t="s">
        <v>20</v>
      </c>
      <c r="B19" s="155"/>
      <c r="C19" s="155"/>
      <c r="D19" s="155"/>
      <c r="E19" s="155"/>
      <c r="F19" s="155"/>
      <c r="G19" s="155"/>
      <c r="H19" s="155"/>
      <c r="I19" s="155"/>
      <c r="J19" s="155"/>
    </row>
    <row r="20" spans="1:10" s="2" customFormat="1" ht="15" customHeight="1">
      <c r="A20" s="156" t="s">
        <v>19</v>
      </c>
      <c r="B20" s="156"/>
      <c r="C20" s="156"/>
      <c r="D20" s="156"/>
      <c r="E20" s="156"/>
      <c r="F20" s="156"/>
      <c r="G20" s="156"/>
      <c r="H20" s="156"/>
      <c r="I20" s="156"/>
      <c r="J20" s="156"/>
    </row>
    <row r="21" spans="1:10" s="2" customFormat="1" ht="15" customHeight="1">
      <c r="A21" s="155" t="s">
        <v>18</v>
      </c>
      <c r="B21" s="155"/>
      <c r="C21" s="155"/>
      <c r="D21" s="155"/>
      <c r="E21" s="155"/>
      <c r="F21" s="155"/>
      <c r="G21" s="155"/>
      <c r="H21" s="155"/>
      <c r="I21" s="155"/>
      <c r="J21" s="155"/>
    </row>
    <row r="22" spans="1:10" s="2" customFormat="1" ht="15" customHeight="1">
      <c r="A22" s="52" t="s">
        <v>17</v>
      </c>
      <c r="B22" s="52"/>
      <c r="C22" s="52"/>
      <c r="D22" s="52"/>
      <c r="E22" s="52"/>
      <c r="F22" s="52"/>
      <c r="G22" s="52"/>
      <c r="H22" s="52"/>
      <c r="I22" s="52"/>
      <c r="J22" s="52"/>
    </row>
    <row r="23" spans="1:10" s="2" customFormat="1" ht="12.6" customHeight="1">
      <c r="A23" s="53" t="s">
        <v>44</v>
      </c>
      <c r="B23" s="51"/>
      <c r="C23" s="51"/>
      <c r="D23" s="51"/>
      <c r="E23" s="51"/>
      <c r="F23" s="51"/>
      <c r="G23" s="51"/>
      <c r="H23" s="51"/>
      <c r="I23" s="51"/>
      <c r="J23" s="51"/>
    </row>
    <row r="24" spans="1:10" ht="15">
      <c r="A24" s="156" t="s">
        <v>126</v>
      </c>
      <c r="B24" s="156"/>
      <c r="C24" s="156"/>
      <c r="D24" s="156"/>
      <c r="E24" s="156"/>
      <c r="F24" s="156"/>
      <c r="G24" s="156"/>
      <c r="H24" s="156"/>
      <c r="I24" s="156"/>
      <c r="J24" s="156"/>
    </row>
    <row r="40" spans="1:10" s="2" customFormat="1">
      <c r="A40" s="1"/>
      <c r="B40" s="1"/>
      <c r="C40" s="1"/>
      <c r="D40" s="1"/>
      <c r="E40" s="1"/>
      <c r="F40" s="1"/>
      <c r="G40" s="1"/>
      <c r="H40" s="1"/>
      <c r="I40" s="1"/>
      <c r="J40" s="1"/>
    </row>
    <row r="41" spans="1:10" s="2" customFormat="1">
      <c r="A41" s="1"/>
      <c r="B41" s="1"/>
      <c r="C41" s="1"/>
      <c r="D41" s="1"/>
      <c r="E41" s="1"/>
      <c r="F41" s="1"/>
      <c r="G41" s="1"/>
      <c r="H41" s="1"/>
      <c r="I41" s="1"/>
      <c r="J41" s="1"/>
    </row>
    <row r="42" spans="1:10" s="2" customFormat="1">
      <c r="A42" s="19"/>
      <c r="B42" s="19"/>
      <c r="C42" s="19"/>
      <c r="D42" s="19"/>
      <c r="E42" s="19"/>
      <c r="F42" s="19"/>
      <c r="G42" s="19"/>
      <c r="H42" s="19"/>
      <c r="I42" s="153"/>
      <c r="J42" s="154"/>
    </row>
    <row r="43" spans="1:10" s="2" customFormat="1">
      <c r="A43" s="19"/>
      <c r="B43" s="19"/>
      <c r="C43" s="19"/>
      <c r="D43" s="19"/>
      <c r="E43" s="19"/>
      <c r="F43" s="19"/>
      <c r="G43" s="19"/>
      <c r="H43" s="19"/>
      <c r="I43" s="153"/>
      <c r="J43" s="154"/>
    </row>
    <row r="44" spans="1:10" s="2" customFormat="1">
      <c r="A44" s="11"/>
      <c r="B44" s="1"/>
      <c r="C44" s="1"/>
      <c r="D44" s="1"/>
      <c r="E44" s="1"/>
      <c r="F44" s="1"/>
      <c r="G44" s="1"/>
      <c r="H44" s="1"/>
      <c r="I44" s="153"/>
      <c r="J44" s="154"/>
    </row>
    <row r="45" spans="1:10" s="2" customFormat="1"/>
    <row r="46" spans="1:10" s="2" customFormat="1"/>
    <row r="47" spans="1:10" s="2" customFormat="1"/>
    <row r="48" spans="1:10"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row r="80"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pans="1:10" s="2" customFormat="1"/>
    <row r="418" spans="1:10" s="2" customFormat="1"/>
    <row r="419" spans="1:10" s="2" customFormat="1"/>
    <row r="420" spans="1:10" s="2" customFormat="1"/>
    <row r="421" spans="1:10" s="2" customFormat="1"/>
    <row r="422" spans="1:10" s="2" customFormat="1"/>
    <row r="423" spans="1:10" s="2" customFormat="1"/>
    <row r="424" spans="1:10" s="2" customFormat="1"/>
    <row r="425" spans="1:10" s="2" customFormat="1"/>
    <row r="426" spans="1:10" s="2" customFormat="1"/>
    <row r="427" spans="1:10">
      <c r="A427" s="2"/>
      <c r="B427" s="2"/>
      <c r="C427" s="2"/>
      <c r="D427" s="2"/>
      <c r="E427" s="2"/>
      <c r="F427" s="2"/>
      <c r="G427" s="2"/>
      <c r="H427" s="2"/>
      <c r="I427" s="2"/>
      <c r="J427" s="2"/>
    </row>
    <row r="428" spans="1:10">
      <c r="A428" s="2"/>
      <c r="B428" s="2"/>
      <c r="C428" s="2"/>
      <c r="D428" s="2"/>
      <c r="E428" s="2"/>
      <c r="F428" s="2"/>
      <c r="G428" s="2"/>
      <c r="H428" s="2"/>
      <c r="I428" s="2"/>
      <c r="J428" s="2"/>
    </row>
  </sheetData>
  <sheetProtection algorithmName="SHA-512" hashValue="j4UzoQsd9FRZxr5bYYWyfGJQqQ2xZg0fR9kdJlohqsTwmC6d0408gdpPUYo7WnINf2sV5BUNkrpKvKsobafUsA==" saltValue="Wt5NBV1uCPvWCoCLrLtp/w==" spinCount="100000" sheet="1" objects="1" scenarios="1"/>
  <mergeCells count="10">
    <mergeCell ref="A5:J11"/>
    <mergeCell ref="A15:J15"/>
    <mergeCell ref="A16:J18"/>
    <mergeCell ref="A19:J19"/>
    <mergeCell ref="A20:J20"/>
    <mergeCell ref="I43:J43"/>
    <mergeCell ref="I44:J44"/>
    <mergeCell ref="A21:J21"/>
    <mergeCell ref="A24:J24"/>
    <mergeCell ref="I42:J4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690E0-F9A3-4A98-A0D0-B1361F7342DD}">
  <dimension ref="A1:CL463"/>
  <sheetViews>
    <sheetView showGridLines="0" showRowColHeaders="0" topLeftCell="A25" zoomScale="130" zoomScaleNormal="130" zoomScalePageLayoutView="55" workbookViewId="0">
      <selection activeCell="H35" sqref="H35"/>
    </sheetView>
  </sheetViews>
  <sheetFormatPr defaultColWidth="8.85546875" defaultRowHeight="12.75"/>
  <cols>
    <col min="1" max="1" width="8.85546875" style="72"/>
    <col min="2" max="2" width="10.28515625" style="72" customWidth="1"/>
    <col min="3" max="3" width="8.85546875" style="72"/>
    <col min="4" max="5" width="10.28515625" style="72" bestFit="1" customWidth="1"/>
    <col min="6" max="10" width="8.85546875" style="72"/>
    <col min="11" max="90" width="8.85546875" style="73"/>
    <col min="91" max="16384" width="8.85546875" style="72"/>
  </cols>
  <sheetData>
    <row r="1" spans="1:10" ht="31.5">
      <c r="A1" s="126" t="s">
        <v>114</v>
      </c>
      <c r="B1" s="13"/>
      <c r="C1" s="13"/>
      <c r="D1" s="13"/>
      <c r="E1" s="13"/>
      <c r="F1" s="13"/>
      <c r="G1" s="13"/>
      <c r="H1" s="13"/>
      <c r="I1" s="13"/>
      <c r="J1" s="21"/>
    </row>
    <row r="2" spans="1:10" ht="20.25">
      <c r="A2" s="59"/>
      <c r="B2" s="13"/>
      <c r="C2" s="13"/>
      <c r="D2" s="13"/>
      <c r="E2" s="13"/>
      <c r="F2" s="13"/>
      <c r="G2" s="13"/>
      <c r="H2" s="13"/>
      <c r="I2" s="13"/>
      <c r="J2" s="21"/>
    </row>
    <row r="3" spans="1:10">
      <c r="A3" s="13"/>
      <c r="B3" s="13"/>
      <c r="C3" s="13"/>
      <c r="D3" s="13"/>
      <c r="E3" s="13"/>
      <c r="F3" s="13"/>
      <c r="G3" s="13"/>
      <c r="H3" s="13"/>
      <c r="I3" s="13"/>
      <c r="J3" s="21"/>
    </row>
    <row r="4" spans="1:10">
      <c r="A4" s="55" t="s">
        <v>79</v>
      </c>
      <c r="B4" s="55"/>
      <c r="C4" s="55"/>
      <c r="D4" s="55"/>
      <c r="E4" s="57"/>
      <c r="F4" s="94"/>
      <c r="G4" s="94"/>
      <c r="H4" s="94"/>
      <c r="I4" s="94"/>
      <c r="J4" s="94"/>
    </row>
    <row r="5" spans="1:10" ht="13.15" customHeight="1">
      <c r="A5" s="157" t="s">
        <v>78</v>
      </c>
      <c r="B5" s="157"/>
      <c r="C5" s="157"/>
      <c r="D5" s="157"/>
      <c r="E5" s="157"/>
      <c r="F5" s="157"/>
      <c r="G5" s="157"/>
      <c r="H5" s="157"/>
      <c r="I5" s="157"/>
      <c r="J5" s="157"/>
    </row>
    <row r="6" spans="1:10">
      <c r="A6" s="157"/>
      <c r="B6" s="157"/>
      <c r="C6" s="157"/>
      <c r="D6" s="157"/>
      <c r="E6" s="157"/>
      <c r="F6" s="157"/>
      <c r="G6" s="157"/>
      <c r="H6" s="157"/>
      <c r="I6" s="157"/>
      <c r="J6" s="157"/>
    </row>
    <row r="7" spans="1:10">
      <c r="A7" s="157"/>
      <c r="B7" s="157"/>
      <c r="C7" s="157"/>
      <c r="D7" s="157"/>
      <c r="E7" s="157"/>
      <c r="F7" s="157"/>
      <c r="G7" s="157"/>
      <c r="H7" s="157"/>
      <c r="I7" s="157"/>
      <c r="J7" s="157"/>
    </row>
    <row r="8" spans="1:10">
      <c r="A8" s="157"/>
      <c r="B8" s="157"/>
      <c r="C8" s="157"/>
      <c r="D8" s="157"/>
      <c r="E8" s="157"/>
      <c r="F8" s="157"/>
      <c r="G8" s="157"/>
      <c r="H8" s="157"/>
      <c r="I8" s="157"/>
      <c r="J8" s="157"/>
    </row>
    <row r="9" spans="1:10">
      <c r="A9" s="74"/>
      <c r="B9" s="74"/>
      <c r="C9" s="74"/>
      <c r="D9" s="74"/>
      <c r="E9" s="74"/>
      <c r="F9" s="74"/>
      <c r="G9" s="74"/>
      <c r="H9" s="74"/>
      <c r="I9" s="74"/>
      <c r="J9" s="74"/>
    </row>
    <row r="10" spans="1:10">
      <c r="A10" s="4" t="s">
        <v>25</v>
      </c>
      <c r="B10" s="4"/>
      <c r="C10" s="74"/>
      <c r="D10" s="92"/>
      <c r="E10" s="74"/>
      <c r="F10" s="74"/>
      <c r="G10" s="160" t="s">
        <v>26</v>
      </c>
      <c r="H10" s="160"/>
      <c r="I10" s="8"/>
      <c r="J10" s="74"/>
    </row>
    <row r="11" spans="1:10">
      <c r="A11" s="4" t="s">
        <v>27</v>
      </c>
      <c r="B11" s="4"/>
      <c r="C11" s="74"/>
      <c r="D11" s="92"/>
      <c r="E11" s="74"/>
      <c r="F11" s="74"/>
      <c r="G11" s="160" t="s">
        <v>28</v>
      </c>
      <c r="H11" s="161"/>
      <c r="I11" s="82">
        <f>I15/2920</f>
        <v>0</v>
      </c>
      <c r="J11" s="74"/>
    </row>
    <row r="12" spans="1:10">
      <c r="A12" s="4"/>
      <c r="B12" s="4"/>
      <c r="C12" s="87"/>
      <c r="D12" s="4"/>
      <c r="E12" s="74"/>
      <c r="F12" s="74"/>
      <c r="G12" s="84"/>
      <c r="H12" s="83"/>
      <c r="I12" s="82"/>
      <c r="J12" s="74"/>
    </row>
    <row r="13" spans="1:10">
      <c r="A13" s="4" t="s">
        <v>15</v>
      </c>
      <c r="B13" s="4"/>
      <c r="C13" s="74"/>
      <c r="D13" s="93"/>
      <c r="E13" s="74"/>
      <c r="F13" s="74"/>
      <c r="G13" s="84"/>
      <c r="H13" s="83"/>
      <c r="I13" s="82"/>
      <c r="J13" s="74"/>
    </row>
    <row r="14" spans="1:10">
      <c r="A14" s="7" t="s">
        <v>71</v>
      </c>
      <c r="B14" s="7"/>
      <c r="C14" s="6">
        <f>D10*2</f>
        <v>0</v>
      </c>
      <c r="D14" s="75">
        <f>IF(C14&lt;(0.5*D13),IF(C14&lt;100000,C14,100000),IF((0.5*D13)&lt;100000,(0.5*D13),100000))</f>
        <v>0</v>
      </c>
      <c r="E14" s="74"/>
      <c r="F14" s="74"/>
      <c r="G14" s="84"/>
      <c r="H14" s="83"/>
      <c r="I14" s="82"/>
      <c r="J14" s="74"/>
    </row>
    <row r="15" spans="1:10">
      <c r="A15" s="5"/>
      <c r="B15" s="74"/>
      <c r="C15" s="87"/>
      <c r="D15" s="8" t="s">
        <v>29</v>
      </c>
      <c r="E15" s="8">
        <v>97</v>
      </c>
      <c r="F15" s="74"/>
      <c r="G15" s="160" t="s">
        <v>30</v>
      </c>
      <c r="H15" s="161"/>
      <c r="I15" s="89">
        <f>(D10*D11*0.93*(98-57)*365)/8.4/1000</f>
        <v>0</v>
      </c>
      <c r="J15" s="8">
        <f>(I11*320)+(I15*0.18)</f>
        <v>0</v>
      </c>
    </row>
    <row r="16" spans="1:10">
      <c r="A16" s="55" t="s">
        <v>77</v>
      </c>
      <c r="B16" s="55"/>
      <c r="C16" s="55"/>
      <c r="D16" s="55"/>
      <c r="E16" s="57"/>
      <c r="F16" s="95"/>
      <c r="G16" s="95"/>
      <c r="H16" s="95"/>
      <c r="I16" s="95"/>
      <c r="J16" s="95"/>
    </row>
    <row r="17" spans="1:10" ht="12.95" customHeight="1">
      <c r="A17" s="157" t="s">
        <v>76</v>
      </c>
      <c r="B17" s="157"/>
      <c r="C17" s="157"/>
      <c r="D17" s="157"/>
      <c r="E17" s="157"/>
      <c r="F17" s="157"/>
      <c r="G17" s="157"/>
      <c r="H17" s="157"/>
      <c r="I17" s="157"/>
      <c r="J17" s="157"/>
    </row>
    <row r="18" spans="1:10">
      <c r="A18" s="157"/>
      <c r="B18" s="157"/>
      <c r="C18" s="157"/>
      <c r="D18" s="157"/>
      <c r="E18" s="157"/>
      <c r="F18" s="157"/>
      <c r="G18" s="157"/>
      <c r="H18" s="157"/>
      <c r="I18" s="157"/>
      <c r="J18" s="157"/>
    </row>
    <row r="19" spans="1:10" ht="12.95" customHeight="1">
      <c r="A19" s="74"/>
      <c r="B19" s="74"/>
      <c r="C19" s="74"/>
      <c r="D19" s="74"/>
      <c r="E19" s="74"/>
      <c r="F19" s="74"/>
      <c r="G19" s="74"/>
      <c r="H19" s="74"/>
      <c r="I19" s="74"/>
      <c r="J19" s="74"/>
    </row>
    <row r="20" spans="1:10" ht="12.95" customHeight="1">
      <c r="A20" s="4" t="s">
        <v>75</v>
      </c>
      <c r="B20" s="74"/>
      <c r="C20" s="74"/>
      <c r="D20" s="92"/>
      <c r="E20" s="74"/>
      <c r="F20" s="74"/>
      <c r="G20" s="160" t="s">
        <v>26</v>
      </c>
      <c r="H20" s="160"/>
      <c r="I20" s="8"/>
      <c r="J20" s="74"/>
    </row>
    <row r="21" spans="1:10">
      <c r="A21" s="4"/>
      <c r="B21" s="74"/>
      <c r="C21" s="74"/>
      <c r="D21" s="74"/>
      <c r="E21" s="74"/>
      <c r="F21" s="74"/>
      <c r="G21" s="74"/>
      <c r="H21" s="74"/>
      <c r="I21" s="74"/>
      <c r="J21" s="74"/>
    </row>
    <row r="22" spans="1:10">
      <c r="A22" s="4" t="s">
        <v>15</v>
      </c>
      <c r="B22" s="74"/>
      <c r="C22" s="74"/>
      <c r="D22" s="93"/>
      <c r="E22" s="74"/>
      <c r="F22" s="74"/>
      <c r="G22" s="74"/>
      <c r="H22" s="74"/>
      <c r="I22" s="74"/>
      <c r="J22" s="74"/>
    </row>
    <row r="23" spans="1:10">
      <c r="A23" s="7" t="s">
        <v>71</v>
      </c>
      <c r="B23" s="7"/>
      <c r="C23" s="6">
        <f>5000*D20</f>
        <v>0</v>
      </c>
      <c r="D23" s="75">
        <f>IF(C23&lt;(0.5*D22),IF(C23&lt;100000,C23,100000),IF((0.5*D22)&lt;100000,(0.5*D22),100000))</f>
        <v>0</v>
      </c>
      <c r="E23" s="74"/>
      <c r="F23" s="74"/>
      <c r="G23" s="74"/>
      <c r="H23" s="74"/>
      <c r="I23" s="74"/>
      <c r="J23" s="74"/>
    </row>
    <row r="24" spans="1:10">
      <c r="A24" s="74"/>
      <c r="B24" s="74"/>
      <c r="C24" s="74"/>
      <c r="D24" s="74"/>
      <c r="E24" s="74"/>
      <c r="F24" s="74"/>
      <c r="G24" s="74"/>
      <c r="H24" s="16"/>
      <c r="I24" s="74"/>
      <c r="J24" s="74"/>
    </row>
    <row r="25" spans="1:10">
      <c r="A25" s="55" t="s">
        <v>120</v>
      </c>
      <c r="B25" s="55"/>
      <c r="C25" s="55"/>
      <c r="D25" s="55"/>
      <c r="E25" s="57"/>
      <c r="F25" s="95"/>
      <c r="G25" s="95"/>
      <c r="H25" s="95"/>
      <c r="I25" s="95"/>
      <c r="J25" s="95"/>
    </row>
    <row r="26" spans="1:10" ht="13.15" customHeight="1">
      <c r="A26" s="157" t="s">
        <v>74</v>
      </c>
      <c r="B26" s="157"/>
      <c r="C26" s="157"/>
      <c r="D26" s="157"/>
      <c r="E26" s="157"/>
      <c r="F26" s="157"/>
      <c r="G26" s="157"/>
      <c r="H26" s="157"/>
      <c r="I26" s="157"/>
      <c r="J26" s="157"/>
    </row>
    <row r="27" spans="1:10">
      <c r="A27" s="157"/>
      <c r="B27" s="157"/>
      <c r="C27" s="157"/>
      <c r="D27" s="157"/>
      <c r="E27" s="157"/>
      <c r="F27" s="157"/>
      <c r="G27" s="157"/>
      <c r="H27" s="157"/>
      <c r="I27" s="157"/>
      <c r="J27" s="157"/>
    </row>
    <row r="28" spans="1:10">
      <c r="A28" s="157"/>
      <c r="B28" s="157"/>
      <c r="C28" s="157"/>
      <c r="D28" s="157"/>
      <c r="E28" s="157"/>
      <c r="F28" s="157"/>
      <c r="G28" s="157"/>
      <c r="H28" s="157"/>
      <c r="I28" s="157"/>
      <c r="J28" s="157"/>
    </row>
    <row r="29" spans="1:10">
      <c r="A29" s="74"/>
      <c r="B29" s="74"/>
      <c r="C29" s="74"/>
      <c r="D29" s="74"/>
      <c r="E29" s="74"/>
      <c r="F29" s="74"/>
      <c r="G29" s="74"/>
      <c r="H29" s="74"/>
      <c r="I29" s="74"/>
      <c r="J29" s="74"/>
    </row>
    <row r="30" spans="1:10" s="73" customFormat="1">
      <c r="A30" s="4" t="s">
        <v>73</v>
      </c>
      <c r="B30" s="74"/>
      <c r="C30" s="74"/>
      <c r="D30" s="58"/>
      <c r="E30" s="74"/>
      <c r="F30" s="74"/>
      <c r="G30" s="160" t="s">
        <v>28</v>
      </c>
      <c r="H30" s="160"/>
      <c r="I30" s="82">
        <f>I40/2920</f>
        <v>0</v>
      </c>
      <c r="J30" s="74"/>
    </row>
    <row r="31" spans="1:10" s="73" customFormat="1">
      <c r="A31" s="4"/>
      <c r="B31" s="74"/>
      <c r="C31" s="87"/>
      <c r="D31" s="4"/>
      <c r="E31" s="74"/>
      <c r="F31" s="74"/>
      <c r="G31" s="84"/>
      <c r="H31" s="83"/>
      <c r="I31" s="82"/>
      <c r="J31" s="74"/>
    </row>
    <row r="32" spans="1:10" s="73" customFormat="1">
      <c r="A32" s="4" t="s">
        <v>15</v>
      </c>
      <c r="B32" s="74"/>
      <c r="C32" s="74"/>
      <c r="D32" s="60"/>
      <c r="E32" s="74"/>
      <c r="F32" s="74"/>
      <c r="G32" s="84"/>
      <c r="H32" s="83"/>
      <c r="I32" s="82"/>
      <c r="J32" s="74"/>
    </row>
    <row r="33" spans="1:10" s="73" customFormat="1">
      <c r="A33" s="7" t="s">
        <v>71</v>
      </c>
      <c r="B33" s="7"/>
      <c r="C33" s="6">
        <f>D30*2</f>
        <v>0</v>
      </c>
      <c r="D33" s="75">
        <f>IF(C33&lt;(0.5*D32),IF(C33&lt;100000,C33,100000),IF((0.5*D32)&lt;100000,(0.5*D32),100000))</f>
        <v>0</v>
      </c>
      <c r="E33" s="74"/>
      <c r="F33" s="74"/>
      <c r="G33" s="84"/>
      <c r="H33" s="83"/>
      <c r="I33" s="82"/>
      <c r="J33" s="74"/>
    </row>
    <row r="34" spans="1:10" s="73" customFormat="1">
      <c r="A34" s="86"/>
      <c r="B34" s="7"/>
      <c r="C34" s="6"/>
      <c r="D34" s="85"/>
      <c r="E34" s="74"/>
      <c r="F34" s="74"/>
      <c r="G34" s="84"/>
      <c r="H34" s="83"/>
      <c r="I34" s="82"/>
      <c r="J34" s="74"/>
    </row>
    <row r="35" spans="1:10" s="73" customFormat="1">
      <c r="A35" s="55" t="s">
        <v>121</v>
      </c>
      <c r="B35" s="55"/>
      <c r="C35" s="55"/>
      <c r="D35" s="55"/>
      <c r="E35" s="57"/>
      <c r="F35" s="95"/>
      <c r="G35" s="95"/>
      <c r="H35" s="95"/>
      <c r="I35" s="95"/>
      <c r="J35" s="95"/>
    </row>
    <row r="36" spans="1:10" s="73" customFormat="1" ht="13.15" customHeight="1">
      <c r="A36" s="157" t="s">
        <v>123</v>
      </c>
      <c r="B36" s="157"/>
      <c r="C36" s="157"/>
      <c r="D36" s="157"/>
      <c r="E36" s="157"/>
      <c r="F36" s="157"/>
      <c r="G36" s="157"/>
      <c r="H36" s="157"/>
      <c r="I36" s="157"/>
      <c r="J36" s="157"/>
    </row>
    <row r="37" spans="1:10" s="73" customFormat="1">
      <c r="A37" s="74"/>
      <c r="B37" s="74"/>
      <c r="C37" s="74"/>
      <c r="D37" s="74"/>
      <c r="E37" s="74"/>
      <c r="F37" s="88"/>
      <c r="G37" s="74"/>
      <c r="H37" s="74"/>
      <c r="I37" s="74"/>
      <c r="J37" s="74"/>
    </row>
    <row r="38" spans="1:10" s="73" customFormat="1">
      <c r="A38" s="4" t="s">
        <v>72</v>
      </c>
      <c r="B38" s="74"/>
      <c r="C38" s="74"/>
      <c r="D38" s="58"/>
      <c r="E38" s="74"/>
      <c r="F38" s="74"/>
      <c r="G38" s="160" t="s">
        <v>28</v>
      </c>
      <c r="H38" s="160"/>
      <c r="I38" s="82">
        <f>I57/2920</f>
        <v>0</v>
      </c>
      <c r="J38" s="74"/>
    </row>
    <row r="39" spans="1:10" s="73" customFormat="1">
      <c r="A39" s="4"/>
      <c r="B39" s="74"/>
      <c r="C39" s="87"/>
      <c r="D39" s="4"/>
      <c r="E39" s="74"/>
      <c r="F39" s="74"/>
      <c r="G39" s="84"/>
      <c r="H39" s="83"/>
      <c r="I39" s="82"/>
      <c r="J39" s="74"/>
    </row>
    <row r="40" spans="1:10" s="73" customFormat="1">
      <c r="A40" s="4" t="s">
        <v>15</v>
      </c>
      <c r="B40" s="74"/>
      <c r="C40" s="74"/>
      <c r="D40" s="60"/>
      <c r="E40" s="74"/>
      <c r="F40" s="74"/>
      <c r="G40" s="84"/>
      <c r="H40" s="83"/>
      <c r="I40" s="82"/>
      <c r="J40" s="74"/>
    </row>
    <row r="41" spans="1:10" s="73" customFormat="1">
      <c r="A41" s="7" t="s">
        <v>71</v>
      </c>
      <c r="B41" s="7"/>
      <c r="C41" s="6">
        <f>D38*20</f>
        <v>0</v>
      </c>
      <c r="D41" s="75">
        <f>IF(C41&lt;(0.5*D40),IF(C41&lt;100000,C41,100000),IF((0.5*D40)&lt;100000,(0.5*D40),100000))</f>
        <v>0</v>
      </c>
      <c r="E41" s="74"/>
      <c r="F41" s="74"/>
      <c r="G41" s="84"/>
      <c r="H41" s="83"/>
      <c r="I41" s="82"/>
      <c r="J41" s="74"/>
    </row>
    <row r="42" spans="1:10" s="73" customFormat="1">
      <c r="A42" s="74"/>
      <c r="B42" s="74"/>
      <c r="C42" s="74"/>
      <c r="D42" s="74"/>
      <c r="E42" s="74"/>
      <c r="F42" s="74"/>
      <c r="G42" s="74"/>
      <c r="H42" s="74"/>
      <c r="I42" s="74"/>
      <c r="J42" s="74"/>
    </row>
    <row r="43" spans="1:10" s="73" customFormat="1">
      <c r="A43" s="55" t="s">
        <v>122</v>
      </c>
      <c r="B43" s="55"/>
      <c r="C43" s="55"/>
      <c r="D43" s="55"/>
      <c r="E43" s="57"/>
      <c r="F43" s="95"/>
      <c r="G43" s="95"/>
      <c r="H43" s="95"/>
      <c r="I43" s="95"/>
      <c r="J43" s="95"/>
    </row>
    <row r="44" spans="1:10" s="73" customFormat="1">
      <c r="A44" s="157" t="s">
        <v>124</v>
      </c>
      <c r="B44" s="157"/>
      <c r="C44" s="157"/>
      <c r="D44" s="157"/>
      <c r="E44" s="157"/>
      <c r="F44" s="157"/>
      <c r="G44" s="157"/>
      <c r="H44" s="157"/>
      <c r="I44" s="157"/>
      <c r="J44" s="157"/>
    </row>
    <row r="45" spans="1:10" s="73" customFormat="1">
      <c r="A45" s="74"/>
      <c r="B45" s="74"/>
      <c r="C45" s="74"/>
      <c r="D45" s="74"/>
      <c r="E45" s="74"/>
      <c r="F45" s="88"/>
      <c r="G45" s="74"/>
      <c r="H45" s="74"/>
      <c r="I45" s="74"/>
      <c r="J45" s="74"/>
    </row>
    <row r="46" spans="1:10" s="73" customFormat="1">
      <c r="A46" s="4" t="s">
        <v>72</v>
      </c>
      <c r="B46" s="74"/>
      <c r="C46" s="74"/>
      <c r="D46" s="58"/>
      <c r="E46" s="74"/>
      <c r="F46" s="74"/>
      <c r="G46" s="160" t="s">
        <v>28</v>
      </c>
      <c r="H46" s="160"/>
      <c r="I46" s="82">
        <f>I65/2920</f>
        <v>0</v>
      </c>
      <c r="J46" s="74"/>
    </row>
    <row r="47" spans="1:10" s="73" customFormat="1">
      <c r="A47" s="4"/>
      <c r="B47" s="74"/>
      <c r="C47" s="87"/>
      <c r="D47" s="4"/>
      <c r="E47" s="74"/>
      <c r="F47" s="74"/>
      <c r="G47" s="84"/>
      <c r="H47" s="83"/>
      <c r="I47" s="82"/>
      <c r="J47" s="74"/>
    </row>
    <row r="48" spans="1:10" s="73" customFormat="1">
      <c r="A48" s="4" t="s">
        <v>15</v>
      </c>
      <c r="B48" s="74"/>
      <c r="C48" s="74"/>
      <c r="D48" s="60"/>
      <c r="E48" s="74"/>
      <c r="F48" s="74"/>
      <c r="G48" s="84"/>
      <c r="H48" s="83"/>
      <c r="I48" s="82"/>
      <c r="J48" s="74"/>
    </row>
    <row r="49" spans="1:10" s="73" customFormat="1">
      <c r="A49" s="7" t="s">
        <v>71</v>
      </c>
      <c r="B49" s="7"/>
      <c r="C49" s="6">
        <f>D46*20</f>
        <v>0</v>
      </c>
      <c r="D49" s="75">
        <f>IF(C49&lt;(0.5*D48),IF(C49&lt;100000,C49,100000),IF((0.5*D48)&lt;100000,(0.5*D48),100000))</f>
        <v>0</v>
      </c>
      <c r="E49" s="74"/>
      <c r="F49" s="74"/>
      <c r="G49" s="84"/>
      <c r="H49" s="83"/>
      <c r="I49" s="82"/>
      <c r="J49" s="74"/>
    </row>
    <row r="50" spans="1:10" s="73" customFormat="1">
      <c r="A50" s="86"/>
      <c r="B50" s="7"/>
      <c r="C50" s="6"/>
      <c r="D50" s="85"/>
      <c r="E50" s="74"/>
      <c r="F50" s="74"/>
      <c r="G50" s="84"/>
      <c r="H50" s="83"/>
      <c r="I50" s="82"/>
      <c r="J50" s="74"/>
    </row>
    <row r="51" spans="1:10" s="73" customFormat="1">
      <c r="A51" s="86"/>
      <c r="B51" s="7"/>
      <c r="C51" s="6"/>
      <c r="D51" s="85"/>
      <c r="E51" s="74"/>
      <c r="F51" s="74"/>
      <c r="G51" s="84"/>
      <c r="H51" s="83"/>
      <c r="I51" s="82"/>
      <c r="J51" s="74"/>
    </row>
    <row r="52" spans="1:10" s="73" customFormat="1">
      <c r="A52" s="74"/>
      <c r="B52" s="74"/>
      <c r="C52" s="74"/>
      <c r="D52" s="74"/>
      <c r="E52" s="74"/>
      <c r="F52" s="74"/>
      <c r="G52" s="74"/>
      <c r="H52" s="74"/>
      <c r="I52" s="158"/>
      <c r="J52" s="159"/>
    </row>
    <row r="53" spans="1:10" s="73" customFormat="1">
      <c r="A53" s="4"/>
      <c r="B53" s="74"/>
      <c r="C53" s="74"/>
      <c r="D53" s="74"/>
      <c r="E53" s="74"/>
      <c r="F53" s="74"/>
      <c r="G53" s="74"/>
      <c r="H53" s="74"/>
      <c r="I53" s="158"/>
      <c r="J53" s="159"/>
    </row>
    <row r="54" spans="1:10" s="73" customFormat="1"/>
    <row r="55" spans="1:10" s="73" customFormat="1"/>
    <row r="56" spans="1:10" s="73" customFormat="1"/>
    <row r="57" spans="1:10" s="73" customFormat="1"/>
    <row r="58" spans="1:10" s="73" customFormat="1"/>
    <row r="59" spans="1:10" s="73" customFormat="1"/>
    <row r="60" spans="1:10" s="73" customFormat="1"/>
    <row r="61" spans="1:10" s="73" customFormat="1"/>
    <row r="62" spans="1:10" s="73" customFormat="1"/>
    <row r="63" spans="1:10" s="73" customFormat="1"/>
    <row r="64" spans="1:10" s="73" customFormat="1"/>
    <row r="65" s="73" customFormat="1"/>
    <row r="66" s="73" customFormat="1"/>
    <row r="67" s="73" customFormat="1"/>
    <row r="68" s="73" customFormat="1"/>
    <row r="69" s="73" customFormat="1"/>
    <row r="70" s="73" customFormat="1"/>
    <row r="71" s="73" customFormat="1"/>
    <row r="72" s="73" customFormat="1"/>
    <row r="73" s="73" customFormat="1"/>
    <row r="74" s="73" customFormat="1"/>
    <row r="75" s="73" customFormat="1"/>
    <row r="76" s="73" customFormat="1"/>
    <row r="77" s="73" customFormat="1"/>
    <row r="78" s="73" customFormat="1"/>
    <row r="79" s="73" customFormat="1"/>
    <row r="80" s="73" customFormat="1"/>
    <row r="81" s="73" customFormat="1"/>
    <row r="82" s="73" customFormat="1"/>
    <row r="83" s="73" customFormat="1"/>
    <row r="84" s="73" customFormat="1"/>
    <row r="85" s="73" customFormat="1"/>
    <row r="86" s="73" customFormat="1"/>
    <row r="87" s="73" customFormat="1"/>
    <row r="88" s="73" customFormat="1"/>
    <row r="89" s="73" customFormat="1"/>
    <row r="90" s="73" customFormat="1"/>
    <row r="91" s="73" customFormat="1"/>
    <row r="92" s="73" customFormat="1"/>
    <row r="93" s="73" customFormat="1"/>
    <row r="94" s="73" customFormat="1"/>
    <row r="95" s="73" customFormat="1"/>
    <row r="96" s="73" customFormat="1"/>
    <row r="97" s="73" customFormat="1"/>
    <row r="98" s="73" customFormat="1"/>
    <row r="99" s="73" customFormat="1"/>
    <row r="100" s="73" customFormat="1"/>
    <row r="101" s="73" customFormat="1"/>
    <row r="102" s="73" customFormat="1"/>
    <row r="103" s="73" customFormat="1"/>
    <row r="104" s="73" customFormat="1"/>
    <row r="105" s="73" customFormat="1"/>
    <row r="106" s="73" customFormat="1"/>
    <row r="107" s="73" customFormat="1"/>
    <row r="108" s="73" customFormat="1"/>
    <row r="109" s="73" customFormat="1"/>
    <row r="110" s="73" customFormat="1"/>
    <row r="111" s="73" customFormat="1"/>
    <row r="112" s="73" customFormat="1"/>
    <row r="113" s="73" customFormat="1"/>
    <row r="114" s="73" customFormat="1"/>
    <row r="115" s="73" customFormat="1"/>
    <row r="116" s="73" customFormat="1"/>
    <row r="117" s="73" customFormat="1"/>
    <row r="118" s="73" customFormat="1"/>
    <row r="119" s="73" customFormat="1"/>
    <row r="120" s="73" customFormat="1"/>
    <row r="121" s="73" customFormat="1"/>
    <row r="122" s="73" customFormat="1"/>
    <row r="123" s="73" customFormat="1"/>
    <row r="124" s="73" customFormat="1"/>
    <row r="125" s="73" customFormat="1"/>
    <row r="126" s="73" customFormat="1"/>
    <row r="127" s="73" customFormat="1"/>
    <row r="128" s="73" customFormat="1"/>
    <row r="129" s="73" customFormat="1"/>
    <row r="130" s="73" customFormat="1"/>
    <row r="131" s="73" customFormat="1"/>
    <row r="132" s="73" customFormat="1"/>
    <row r="133" s="73" customFormat="1"/>
    <row r="134" s="73" customFormat="1"/>
    <row r="135" s="73" customFormat="1"/>
    <row r="136" s="73" customFormat="1"/>
    <row r="137" s="73" customFormat="1"/>
    <row r="138" s="73" customFormat="1"/>
    <row r="139" s="73" customFormat="1"/>
    <row r="140" s="73" customFormat="1"/>
    <row r="141" s="73" customFormat="1"/>
    <row r="142" s="73" customFormat="1"/>
    <row r="143" s="73" customFormat="1"/>
    <row r="144" s="73" customFormat="1"/>
    <row r="145" s="73" customFormat="1"/>
    <row r="146" s="73" customFormat="1"/>
    <row r="147" s="73" customFormat="1"/>
    <row r="148" s="73" customFormat="1"/>
    <row r="149" s="73" customFormat="1"/>
    <row r="150" s="73" customFormat="1"/>
    <row r="151" s="73" customFormat="1"/>
    <row r="152" s="73" customFormat="1"/>
    <row r="153" s="73" customFormat="1"/>
    <row r="154" s="73" customFormat="1"/>
    <row r="155" s="73" customFormat="1"/>
    <row r="156" s="73" customFormat="1"/>
    <row r="157" s="73" customFormat="1"/>
    <row r="158" s="73" customFormat="1"/>
    <row r="159" s="73" customFormat="1"/>
    <row r="160" s="73" customFormat="1"/>
    <row r="161" s="73" customFormat="1"/>
    <row r="162" s="73" customFormat="1"/>
    <row r="163" s="73" customFormat="1"/>
    <row r="164" s="73" customFormat="1"/>
    <row r="165" s="73" customFormat="1"/>
    <row r="166" s="73" customFormat="1"/>
    <row r="167" s="73" customFormat="1"/>
    <row r="168" s="73" customFormat="1"/>
    <row r="169" s="73" customFormat="1"/>
    <row r="170" s="73" customFormat="1"/>
    <row r="171" s="73" customFormat="1"/>
    <row r="172" s="73" customFormat="1"/>
    <row r="173" s="73" customFormat="1"/>
    <row r="174" s="73" customFormat="1"/>
    <row r="175" s="73" customFormat="1"/>
    <row r="176" s="73" customFormat="1"/>
    <row r="177" s="73" customFormat="1"/>
    <row r="178" s="73" customFormat="1"/>
    <row r="179" s="73" customFormat="1"/>
    <row r="180" s="73" customFormat="1"/>
    <row r="181" s="73" customFormat="1"/>
    <row r="182" s="73" customFormat="1"/>
    <row r="183" s="73" customFormat="1"/>
    <row r="184" s="73" customFormat="1"/>
    <row r="185" s="73" customFormat="1"/>
    <row r="186" s="73" customFormat="1"/>
    <row r="187" s="73" customFormat="1"/>
    <row r="188" s="73" customFormat="1"/>
    <row r="189" s="73" customFormat="1"/>
    <row r="190" s="73" customFormat="1"/>
    <row r="191" s="73" customFormat="1"/>
    <row r="192" s="73" customFormat="1"/>
    <row r="193" s="73" customFormat="1"/>
    <row r="194" s="73" customFormat="1"/>
    <row r="195" s="73" customFormat="1"/>
    <row r="196" s="73" customFormat="1"/>
    <row r="197" s="73" customFormat="1"/>
    <row r="198" s="73" customFormat="1"/>
    <row r="199" s="73" customFormat="1"/>
    <row r="200" s="73" customFormat="1"/>
    <row r="201" s="73" customFormat="1"/>
    <row r="202" s="73" customFormat="1"/>
    <row r="203" s="73" customFormat="1"/>
    <row r="204" s="73" customFormat="1"/>
    <row r="205" s="73" customFormat="1"/>
    <row r="206" s="73" customFormat="1"/>
    <row r="207" s="73" customFormat="1"/>
    <row r="208" s="73" customFormat="1"/>
    <row r="209" s="73" customFormat="1"/>
    <row r="210" s="73" customFormat="1"/>
    <row r="211" s="73" customFormat="1"/>
    <row r="212" s="73" customFormat="1"/>
    <row r="213" s="73" customFormat="1"/>
    <row r="214" s="73" customFormat="1"/>
    <row r="215" s="73" customFormat="1"/>
    <row r="216" s="73" customFormat="1"/>
    <row r="217" s="73" customFormat="1"/>
    <row r="218" s="73" customFormat="1"/>
    <row r="219" s="73" customFormat="1"/>
    <row r="220" s="73" customFormat="1"/>
    <row r="221" s="73" customFormat="1"/>
    <row r="222" s="73" customFormat="1"/>
    <row r="223" s="73" customFormat="1"/>
    <row r="224" s="73" customFormat="1"/>
    <row r="225" s="73" customFormat="1"/>
    <row r="226" s="73" customFormat="1"/>
    <row r="227" s="73" customFormat="1"/>
    <row r="228" s="73" customFormat="1"/>
    <row r="229" s="73" customFormat="1"/>
    <row r="230" s="73" customFormat="1"/>
    <row r="231" s="73" customFormat="1"/>
    <row r="232" s="73" customFormat="1"/>
    <row r="233" s="73" customFormat="1"/>
    <row r="234" s="73" customFormat="1"/>
    <row r="235" s="73" customFormat="1"/>
    <row r="236" s="73" customFormat="1"/>
    <row r="237" s="73" customFormat="1"/>
    <row r="238" s="73" customFormat="1"/>
    <row r="239" s="73" customFormat="1"/>
    <row r="240" s="73" customFormat="1"/>
    <row r="241" s="73" customFormat="1"/>
    <row r="242" s="73" customFormat="1"/>
    <row r="243" s="73" customFormat="1"/>
    <row r="244" s="73" customFormat="1"/>
    <row r="245" s="73" customFormat="1"/>
    <row r="246" s="73" customFormat="1"/>
    <row r="247" s="73" customFormat="1"/>
    <row r="248" s="73" customFormat="1"/>
    <row r="249" s="73" customFormat="1"/>
    <row r="250" s="73" customFormat="1"/>
    <row r="251" s="73" customFormat="1"/>
    <row r="252" s="73" customFormat="1"/>
    <row r="253" s="73" customFormat="1"/>
    <row r="254" s="73" customFormat="1"/>
    <row r="255" s="73" customFormat="1"/>
    <row r="256" s="73" customFormat="1"/>
    <row r="257" s="73" customFormat="1"/>
    <row r="258" s="73" customFormat="1"/>
    <row r="259" s="73" customFormat="1"/>
    <row r="260" s="73" customFormat="1"/>
    <row r="261" s="73" customFormat="1"/>
    <row r="262" s="73" customFormat="1"/>
    <row r="263" s="73" customFormat="1"/>
    <row r="264" s="73" customFormat="1"/>
    <row r="265" s="73" customFormat="1"/>
    <row r="266" s="73" customFormat="1"/>
    <row r="267" s="73" customFormat="1"/>
    <row r="268" s="73" customFormat="1"/>
    <row r="269" s="73" customFormat="1"/>
    <row r="270" s="73" customFormat="1"/>
    <row r="271" s="73" customFormat="1"/>
    <row r="272" s="73" customFormat="1"/>
    <row r="273" s="73" customFormat="1"/>
    <row r="274" s="73" customFormat="1"/>
    <row r="275" s="73" customFormat="1"/>
    <row r="276" s="73" customFormat="1"/>
    <row r="277" s="73" customFormat="1"/>
    <row r="278" s="73" customFormat="1"/>
    <row r="279" s="73" customFormat="1"/>
    <row r="280" s="73" customFormat="1"/>
    <row r="281" s="73" customFormat="1"/>
    <row r="282" s="73" customFormat="1"/>
    <row r="283" s="73" customFormat="1"/>
    <row r="284" s="73" customFormat="1"/>
    <row r="285" s="73" customFormat="1"/>
    <row r="286" s="73" customFormat="1"/>
    <row r="287" s="73" customFormat="1"/>
    <row r="288" s="73" customFormat="1"/>
    <row r="289" s="73" customFormat="1"/>
    <row r="290" s="73" customFormat="1"/>
    <row r="291" s="73" customFormat="1"/>
    <row r="292" s="73" customFormat="1"/>
    <row r="293" s="73" customFormat="1"/>
    <row r="294" s="73" customFormat="1"/>
    <row r="295" s="73" customFormat="1"/>
    <row r="296" s="73" customFormat="1"/>
    <row r="297" s="73" customFormat="1"/>
    <row r="298" s="73" customFormat="1"/>
    <row r="299" s="73" customFormat="1"/>
    <row r="300" s="73" customFormat="1"/>
    <row r="301" s="73" customFormat="1"/>
    <row r="302" s="73" customFormat="1"/>
    <row r="303" s="73" customFormat="1"/>
    <row r="304" s="73" customFormat="1"/>
    <row r="305" s="73" customFormat="1"/>
    <row r="306" s="73" customFormat="1"/>
    <row r="307" s="73" customFormat="1"/>
    <row r="308" s="73" customFormat="1"/>
    <row r="309" s="73" customFormat="1"/>
    <row r="310" s="73" customFormat="1"/>
    <row r="311" s="73" customFormat="1"/>
    <row r="312" s="73" customFormat="1"/>
    <row r="313" s="73" customFormat="1"/>
    <row r="314" s="73" customFormat="1"/>
    <row r="315" s="73" customFormat="1"/>
    <row r="316" s="73" customFormat="1"/>
    <row r="317" s="73" customFormat="1"/>
    <row r="318" s="73" customFormat="1"/>
    <row r="319" s="73" customFormat="1"/>
    <row r="320" s="73" customFormat="1"/>
    <row r="321" s="73" customFormat="1"/>
    <row r="322" s="73" customFormat="1"/>
    <row r="323" s="73" customFormat="1"/>
    <row r="324" s="73" customFormat="1"/>
    <row r="325" s="73" customFormat="1"/>
    <row r="326" s="73" customFormat="1"/>
    <row r="327" s="73" customFormat="1"/>
    <row r="328" s="73" customFormat="1"/>
    <row r="329" s="73" customFormat="1"/>
    <row r="330" s="73" customFormat="1"/>
    <row r="331" s="73" customFormat="1"/>
    <row r="332" s="73" customFormat="1"/>
    <row r="333" s="73" customFormat="1"/>
    <row r="334" s="73" customFormat="1"/>
    <row r="335" s="73" customFormat="1"/>
    <row r="336" s="73" customFormat="1"/>
    <row r="337" s="73" customFormat="1"/>
    <row r="338" s="73" customFormat="1"/>
    <row r="339" s="73" customFormat="1"/>
    <row r="340" s="73" customFormat="1"/>
    <row r="341" s="73" customFormat="1"/>
    <row r="342" s="73" customFormat="1"/>
    <row r="343" s="73" customFormat="1"/>
    <row r="344" s="73" customFormat="1"/>
    <row r="345" s="73" customFormat="1"/>
    <row r="346" s="73" customFormat="1"/>
    <row r="347" s="73" customFormat="1"/>
    <row r="348" s="73" customFormat="1"/>
    <row r="349" s="73" customFormat="1"/>
    <row r="350" s="73" customFormat="1"/>
    <row r="351" s="73" customFormat="1"/>
    <row r="352" s="73" customFormat="1"/>
    <row r="353" s="73" customFormat="1"/>
    <row r="354" s="73" customFormat="1"/>
    <row r="355" s="73" customFormat="1"/>
    <row r="356" s="73" customFormat="1"/>
    <row r="357" s="73" customFormat="1"/>
    <row r="358" s="73" customFormat="1"/>
    <row r="359" s="73" customFormat="1"/>
    <row r="360" s="73" customFormat="1"/>
    <row r="361" s="73" customFormat="1"/>
    <row r="362" s="73" customFormat="1"/>
    <row r="363" s="73" customFormat="1"/>
    <row r="364" s="73" customFormat="1"/>
    <row r="365" s="73" customFormat="1"/>
    <row r="366" s="73" customFormat="1"/>
    <row r="367" s="73" customFormat="1"/>
    <row r="368" s="73" customFormat="1"/>
    <row r="369" s="73" customFormat="1"/>
    <row r="370" s="73" customFormat="1"/>
    <row r="371" s="73" customFormat="1"/>
    <row r="372" s="73" customFormat="1"/>
    <row r="373" s="73" customFormat="1"/>
    <row r="374" s="73" customFormat="1"/>
    <row r="375" s="73" customFormat="1"/>
    <row r="376" s="73" customFormat="1"/>
    <row r="377" s="73" customFormat="1"/>
    <row r="378" s="73" customFormat="1"/>
    <row r="379" s="73" customFormat="1"/>
    <row r="380" s="73" customFormat="1"/>
    <row r="381" s="73" customFormat="1"/>
    <row r="382" s="73" customFormat="1"/>
    <row r="383" s="73" customFormat="1"/>
    <row r="384" s="73" customFormat="1"/>
    <row r="385" s="73" customFormat="1"/>
    <row r="386" s="73" customFormat="1"/>
    <row r="387" s="73" customFormat="1"/>
    <row r="388" s="73" customFormat="1"/>
    <row r="389" s="73" customFormat="1"/>
    <row r="390" s="73" customFormat="1"/>
    <row r="391" s="73" customFormat="1"/>
    <row r="392" s="73" customFormat="1"/>
    <row r="393" s="73" customFormat="1"/>
    <row r="394" s="73" customFormat="1"/>
    <row r="395" s="73" customFormat="1"/>
    <row r="396" s="73" customFormat="1"/>
    <row r="397" s="73" customFormat="1"/>
    <row r="398" s="73" customFormat="1"/>
    <row r="399" s="73" customFormat="1"/>
    <row r="400" s="73" customFormat="1"/>
    <row r="401" s="73" customFormat="1"/>
    <row r="402" s="73" customFormat="1"/>
    <row r="403" s="73" customFormat="1"/>
    <row r="404" s="73" customFormat="1"/>
    <row r="405" s="73" customFormat="1"/>
    <row r="406" s="73" customFormat="1"/>
    <row r="407" s="73" customFormat="1"/>
    <row r="408" s="73" customFormat="1"/>
    <row r="409" s="73" customFormat="1"/>
    <row r="410" s="73" customFormat="1"/>
    <row r="411" s="73" customFormat="1"/>
    <row r="412" s="73" customFormat="1"/>
    <row r="413" s="73" customFormat="1"/>
    <row r="414" s="73" customFormat="1"/>
    <row r="415" s="73" customFormat="1"/>
    <row r="416" s="73" customFormat="1"/>
    <row r="417" s="73" customFormat="1"/>
    <row r="418" s="73" customFormat="1"/>
    <row r="419" s="73" customFormat="1"/>
    <row r="420" s="73" customFormat="1"/>
    <row r="421" s="73" customFormat="1"/>
    <row r="422" s="73" customFormat="1"/>
    <row r="423" s="73" customFormat="1"/>
    <row r="424" s="73" customFormat="1"/>
    <row r="425" s="73" customFormat="1"/>
    <row r="426" s="73" customFormat="1"/>
    <row r="427" s="73" customFormat="1"/>
    <row r="428" s="73" customFormat="1"/>
    <row r="429" s="73" customFormat="1"/>
    <row r="430" s="73" customFormat="1"/>
    <row r="431" s="73" customFormat="1"/>
    <row r="432" s="73" customFormat="1"/>
    <row r="433" s="73" customFormat="1"/>
    <row r="434" s="73" customFormat="1"/>
    <row r="435" s="73" customFormat="1"/>
    <row r="436" s="73" customFormat="1"/>
    <row r="437" s="73" customFormat="1"/>
    <row r="438" s="73" customFormat="1"/>
    <row r="439" s="73" customFormat="1"/>
    <row r="440" s="73" customFormat="1"/>
    <row r="441" s="73" customFormat="1"/>
    <row r="442" s="73" customFormat="1"/>
    <row r="443" s="73" customFormat="1"/>
    <row r="444" s="73" customFormat="1"/>
    <row r="445" s="73" customFormat="1"/>
    <row r="446" s="73" customFormat="1"/>
    <row r="447" s="73" customFormat="1"/>
    <row r="448" s="73" customFormat="1"/>
    <row r="449" spans="1:10" s="73" customFormat="1"/>
    <row r="450" spans="1:10" s="73" customFormat="1"/>
    <row r="451" spans="1:10">
      <c r="A451" s="73"/>
      <c r="B451" s="73"/>
      <c r="C451" s="73"/>
      <c r="D451" s="73"/>
      <c r="E451" s="73"/>
      <c r="F451" s="73"/>
      <c r="G451" s="73"/>
      <c r="H451" s="73"/>
      <c r="I451" s="73"/>
      <c r="J451" s="73"/>
    </row>
    <row r="452" spans="1:10">
      <c r="A452" s="73"/>
      <c r="B452" s="73"/>
      <c r="C452" s="73"/>
      <c r="D452" s="73"/>
      <c r="E452" s="73"/>
      <c r="F452" s="73"/>
      <c r="G452" s="73"/>
      <c r="H452" s="73"/>
      <c r="I452" s="73"/>
      <c r="J452" s="73"/>
    </row>
    <row r="453" spans="1:10">
      <c r="A453" s="73"/>
      <c r="B453" s="73"/>
      <c r="C453" s="73"/>
      <c r="D453" s="73"/>
      <c r="E453" s="73"/>
      <c r="F453" s="73"/>
      <c r="G453" s="73"/>
      <c r="H453" s="73"/>
      <c r="I453" s="73"/>
      <c r="J453" s="73"/>
    </row>
    <row r="454" spans="1:10">
      <c r="A454" s="73"/>
      <c r="B454" s="73"/>
      <c r="C454" s="73"/>
      <c r="D454" s="73"/>
      <c r="E454" s="73"/>
      <c r="F454" s="73"/>
      <c r="G454" s="73"/>
      <c r="H454" s="73"/>
      <c r="I454" s="73"/>
      <c r="J454" s="73"/>
    </row>
    <row r="455" spans="1:10">
      <c r="A455" s="73"/>
      <c r="B455" s="73"/>
      <c r="C455" s="73"/>
      <c r="D455" s="73"/>
      <c r="E455" s="73"/>
      <c r="F455" s="73"/>
      <c r="G455" s="73"/>
      <c r="H455" s="73"/>
      <c r="I455" s="73"/>
      <c r="J455" s="73"/>
    </row>
    <row r="456" spans="1:10">
      <c r="A456" s="73"/>
      <c r="B456" s="73"/>
      <c r="C456" s="73"/>
      <c r="D456" s="73"/>
      <c r="E456" s="73"/>
      <c r="F456" s="73"/>
      <c r="G456" s="73"/>
      <c r="H456" s="73"/>
      <c r="I456" s="73"/>
      <c r="J456" s="73"/>
    </row>
    <row r="457" spans="1:10">
      <c r="A457" s="73"/>
      <c r="B457" s="73"/>
      <c r="C457" s="73"/>
      <c r="D457" s="73"/>
      <c r="E457" s="73"/>
      <c r="F457" s="73"/>
      <c r="G457" s="73"/>
      <c r="H457" s="73"/>
      <c r="I457" s="73"/>
      <c r="J457" s="73"/>
    </row>
    <row r="458" spans="1:10">
      <c r="A458" s="73"/>
      <c r="B458" s="73"/>
      <c r="C458" s="73"/>
      <c r="D458" s="73"/>
      <c r="E458" s="73"/>
      <c r="F458" s="73"/>
      <c r="G458" s="73"/>
      <c r="H458" s="73"/>
      <c r="I458" s="73"/>
      <c r="J458" s="73"/>
    </row>
    <row r="459" spans="1:10">
      <c r="A459" s="73"/>
      <c r="B459" s="73"/>
      <c r="C459" s="73"/>
      <c r="D459" s="73"/>
      <c r="E459" s="73"/>
      <c r="F459" s="73"/>
      <c r="G459" s="73"/>
      <c r="H459" s="73"/>
      <c r="I459" s="73"/>
      <c r="J459" s="73"/>
    </row>
    <row r="460" spans="1:10">
      <c r="A460" s="73"/>
      <c r="B460" s="73"/>
      <c r="C460" s="73"/>
      <c r="D460" s="73"/>
      <c r="E460" s="73"/>
      <c r="F460" s="73"/>
      <c r="G460" s="73"/>
      <c r="H460" s="73"/>
      <c r="I460" s="73"/>
      <c r="J460" s="73"/>
    </row>
    <row r="461" spans="1:10">
      <c r="A461" s="73"/>
      <c r="B461" s="73"/>
      <c r="C461" s="73"/>
      <c r="D461" s="73"/>
      <c r="E461" s="73"/>
      <c r="F461" s="73"/>
      <c r="G461" s="73"/>
      <c r="H461" s="73"/>
      <c r="I461" s="73"/>
      <c r="J461" s="73"/>
    </row>
    <row r="462" spans="1:10">
      <c r="A462" s="73"/>
      <c r="B462" s="73"/>
      <c r="C462" s="73"/>
      <c r="D462" s="73"/>
      <c r="E462" s="73"/>
      <c r="F462" s="73"/>
      <c r="G462" s="73"/>
      <c r="H462" s="73"/>
      <c r="I462" s="73"/>
      <c r="J462" s="73"/>
    </row>
    <row r="463" spans="1:10">
      <c r="A463" s="73"/>
      <c r="B463" s="73"/>
      <c r="C463" s="73"/>
      <c r="D463" s="73"/>
      <c r="E463" s="73"/>
      <c r="F463" s="73"/>
      <c r="G463" s="73"/>
      <c r="H463" s="73"/>
      <c r="I463" s="73"/>
      <c r="J463" s="73"/>
    </row>
  </sheetData>
  <sheetProtection algorithmName="SHA-512" hashValue="tWdSo0QmRYHe9BH2qE/OTTT4Ua2jZbZUAdB6QwY7rswTaznu82wlqdlDF6aEhUaq1CSWa3BOmEf4IOxSqoj8kQ==" saltValue="iHSlI0X3V8sYBks+WjocgQ==" spinCount="100000" sheet="1" objects="1" scenarios="1"/>
  <mergeCells count="14">
    <mergeCell ref="A5:J8"/>
    <mergeCell ref="I52:J52"/>
    <mergeCell ref="I53:J53"/>
    <mergeCell ref="G10:H10"/>
    <mergeCell ref="G11:H11"/>
    <mergeCell ref="G15:H15"/>
    <mergeCell ref="G20:H20"/>
    <mergeCell ref="A17:J18"/>
    <mergeCell ref="A44:J44"/>
    <mergeCell ref="G46:H46"/>
    <mergeCell ref="A26:J28"/>
    <mergeCell ref="G30:H30"/>
    <mergeCell ref="G38:H38"/>
    <mergeCell ref="A36:J36"/>
  </mergeCells>
  <pageMargins left="0.5" right="0.5" top="0.5" bottom="0.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1E59A-9B14-474A-AA0A-D6A671B9E317}">
  <dimension ref="A1:DW627"/>
  <sheetViews>
    <sheetView showGridLines="0" showRowColHeaders="0" zoomScaleNormal="100" zoomScalePageLayoutView="70" workbookViewId="0"/>
  </sheetViews>
  <sheetFormatPr defaultColWidth="8.85546875" defaultRowHeight="12.75"/>
  <cols>
    <col min="1" max="2" width="8.85546875" style="72"/>
    <col min="3" max="3" width="9.140625" style="72" customWidth="1"/>
    <col min="4" max="4" width="9.140625" style="72" bestFit="1" customWidth="1"/>
    <col min="5" max="10" width="8.85546875" style="72"/>
    <col min="11" max="127" width="8.85546875" style="73"/>
    <col min="128" max="16384" width="8.85546875" style="72"/>
  </cols>
  <sheetData>
    <row r="1" spans="1:10" ht="31.5">
      <c r="A1" s="127" t="s">
        <v>115</v>
      </c>
      <c r="B1" s="122"/>
      <c r="C1" s="122"/>
      <c r="D1" s="122"/>
      <c r="E1" s="122"/>
      <c r="F1" s="74"/>
      <c r="G1" s="74"/>
      <c r="H1" s="74"/>
      <c r="I1" s="74"/>
      <c r="J1" s="74"/>
    </row>
    <row r="2" spans="1:10" ht="20.25">
      <c r="A2" s="54"/>
      <c r="B2" s="122"/>
      <c r="C2" s="122"/>
      <c r="D2" s="122"/>
      <c r="E2" s="122"/>
      <c r="F2" s="74"/>
      <c r="G2" s="74"/>
      <c r="H2" s="74"/>
      <c r="I2" s="74"/>
      <c r="J2" s="74"/>
    </row>
    <row r="3" spans="1:10" ht="20.25">
      <c r="A3" s="9"/>
      <c r="B3" s="74"/>
      <c r="C3" s="74"/>
      <c r="D3" s="74"/>
      <c r="E3" s="74"/>
      <c r="F3" s="74"/>
      <c r="G3" s="74"/>
      <c r="H3" s="74"/>
      <c r="I3" s="74"/>
      <c r="J3" s="74"/>
    </row>
    <row r="4" spans="1:10" ht="13.15" customHeight="1">
      <c r="A4" s="164" t="s">
        <v>107</v>
      </c>
      <c r="B4" s="164"/>
      <c r="C4" s="164"/>
      <c r="D4" s="164"/>
      <c r="E4" s="164"/>
      <c r="F4" s="164"/>
      <c r="G4" s="164"/>
      <c r="H4" s="164"/>
      <c r="I4" s="164"/>
      <c r="J4" s="164"/>
    </row>
    <row r="5" spans="1:10">
      <c r="A5" s="164"/>
      <c r="B5" s="164"/>
      <c r="C5" s="164"/>
      <c r="D5" s="164"/>
      <c r="E5" s="164"/>
      <c r="F5" s="164"/>
      <c r="G5" s="164"/>
      <c r="H5" s="164"/>
      <c r="I5" s="164"/>
      <c r="J5" s="164"/>
    </row>
    <row r="6" spans="1:10">
      <c r="A6" s="121"/>
      <c r="B6" s="121"/>
      <c r="C6" s="121"/>
      <c r="D6" s="121"/>
      <c r="E6" s="121"/>
      <c r="F6" s="121"/>
      <c r="G6" s="121"/>
      <c r="H6" s="121"/>
      <c r="I6" s="121"/>
      <c r="J6" s="121"/>
    </row>
    <row r="7" spans="1:10" s="73" customFormat="1">
      <c r="A7" s="55" t="s">
        <v>92</v>
      </c>
      <c r="B7" s="55"/>
      <c r="C7" s="55"/>
      <c r="D7" s="55"/>
      <c r="E7" s="56"/>
      <c r="F7" s="95"/>
      <c r="G7" s="95"/>
      <c r="H7" s="95"/>
      <c r="I7" s="95"/>
      <c r="J7" s="95"/>
    </row>
    <row r="8" spans="1:10" s="73" customFormat="1">
      <c r="A8" s="74"/>
      <c r="B8" s="74"/>
      <c r="C8" s="74"/>
      <c r="D8" s="74"/>
      <c r="E8" s="74"/>
      <c r="F8" s="74"/>
      <c r="G8" s="74"/>
      <c r="H8" s="74"/>
      <c r="I8" s="74"/>
      <c r="J8" s="74"/>
    </row>
    <row r="9" spans="1:10" s="73" customFormat="1">
      <c r="A9" s="62" t="s">
        <v>106</v>
      </c>
      <c r="B9" s="74"/>
      <c r="C9" s="74"/>
      <c r="D9" s="58"/>
      <c r="E9" s="74"/>
      <c r="F9" s="74"/>
      <c r="G9" s="74"/>
      <c r="H9" s="74"/>
      <c r="I9" s="74"/>
      <c r="J9" s="74"/>
    </row>
    <row r="10" spans="1:10" s="73" customFormat="1">
      <c r="A10" s="74"/>
      <c r="B10" s="74"/>
      <c r="C10" s="74"/>
      <c r="D10" s="74"/>
      <c r="E10" s="74"/>
      <c r="F10" s="74"/>
      <c r="G10" s="74"/>
      <c r="H10" s="74"/>
      <c r="I10" s="74"/>
      <c r="J10" s="74"/>
    </row>
    <row r="11" spans="1:10" s="73" customFormat="1">
      <c r="A11" s="55" t="s">
        <v>105</v>
      </c>
      <c r="B11" s="55"/>
      <c r="C11" s="55"/>
      <c r="D11" s="55"/>
      <c r="E11" s="56"/>
      <c r="F11" s="74"/>
      <c r="G11" s="74"/>
      <c r="H11" s="74"/>
      <c r="I11" s="74"/>
      <c r="J11" s="74"/>
    </row>
    <row r="12" spans="1:10" s="73" customFormat="1">
      <c r="A12" s="74"/>
      <c r="B12" s="74"/>
      <c r="C12" s="74"/>
      <c r="D12" s="74"/>
      <c r="E12" s="74"/>
      <c r="F12" s="74"/>
      <c r="G12" s="74"/>
      <c r="H12" s="74"/>
      <c r="I12" s="74"/>
      <c r="J12" s="74"/>
    </row>
    <row r="13" spans="1:10" s="73" customFormat="1">
      <c r="A13" s="4" t="s">
        <v>15</v>
      </c>
      <c r="B13" s="74"/>
      <c r="C13" s="74"/>
      <c r="D13" s="60"/>
      <c r="E13" s="74"/>
      <c r="F13" s="74"/>
      <c r="G13" s="74"/>
      <c r="H13" s="74"/>
      <c r="I13" s="74"/>
      <c r="J13" s="74"/>
    </row>
    <row r="14" spans="1:10" s="73" customFormat="1">
      <c r="A14" s="7" t="s">
        <v>14</v>
      </c>
      <c r="B14" s="74"/>
      <c r="C14" s="8">
        <f>D9*5</f>
        <v>0</v>
      </c>
      <c r="D14" s="111">
        <f>IF(C14&lt;(0.5*D13),IF(C14&lt;100000,C14,100000),IF((0.5*D13)&lt;100000,(0.5*D13),100000))</f>
        <v>0</v>
      </c>
      <c r="E14" s="74"/>
      <c r="F14" s="74"/>
      <c r="G14" s="74"/>
      <c r="H14" s="74"/>
      <c r="I14" s="74"/>
      <c r="J14" s="74"/>
    </row>
    <row r="15" spans="1:10" s="73" customFormat="1">
      <c r="A15" s="74"/>
      <c r="B15" s="74"/>
      <c r="C15" s="74"/>
      <c r="D15" s="74"/>
      <c r="E15" s="74"/>
      <c r="F15" s="74"/>
      <c r="G15" s="74"/>
      <c r="H15" s="74"/>
      <c r="I15" s="74"/>
      <c r="J15" s="74"/>
    </row>
    <row r="16" spans="1:10" s="73" customFormat="1">
      <c r="A16" s="74"/>
      <c r="B16" s="74"/>
      <c r="C16" s="74"/>
      <c r="D16" s="74"/>
      <c r="E16" s="74"/>
      <c r="F16" s="74"/>
      <c r="G16" s="74"/>
      <c r="H16" s="74"/>
      <c r="I16" s="74"/>
      <c r="J16" s="74"/>
    </row>
    <row r="17" spans="1:10" s="73" customFormat="1">
      <c r="A17" s="74"/>
      <c r="B17" s="74"/>
      <c r="C17" s="74"/>
      <c r="D17" s="74"/>
      <c r="E17" s="74"/>
      <c r="F17" s="74"/>
      <c r="G17" s="74"/>
      <c r="H17" s="74"/>
      <c r="I17" s="74"/>
      <c r="J17" s="74"/>
    </row>
    <row r="18" spans="1:10" s="73" customFormat="1">
      <c r="A18" s="74"/>
      <c r="B18" s="74"/>
      <c r="C18" s="74"/>
      <c r="D18" s="74"/>
      <c r="E18" s="74"/>
      <c r="F18" s="74"/>
      <c r="G18" s="74"/>
      <c r="H18" s="74"/>
      <c r="I18" s="74"/>
      <c r="J18" s="74"/>
    </row>
    <row r="19" spans="1:10" s="73" customFormat="1">
      <c r="A19" s="74"/>
      <c r="B19" s="74"/>
      <c r="C19" s="74"/>
      <c r="D19" s="74"/>
      <c r="E19" s="74"/>
      <c r="F19" s="74"/>
      <c r="G19" s="74"/>
      <c r="H19" s="74"/>
      <c r="I19" s="74"/>
      <c r="J19" s="74"/>
    </row>
    <row r="20" spans="1:10" s="73" customFormat="1">
      <c r="A20" s="74"/>
      <c r="B20" s="74"/>
      <c r="C20" s="74"/>
      <c r="D20" s="74"/>
      <c r="E20" s="74"/>
      <c r="F20" s="74"/>
      <c r="G20" s="74"/>
      <c r="H20" s="74"/>
      <c r="I20" s="74"/>
      <c r="J20" s="74"/>
    </row>
    <row r="21" spans="1:10" s="73" customFormat="1">
      <c r="A21" s="74"/>
      <c r="B21" s="74"/>
      <c r="C21" s="74"/>
      <c r="D21" s="74"/>
      <c r="E21" s="74"/>
      <c r="F21" s="74"/>
      <c r="G21" s="74"/>
      <c r="H21" s="74"/>
      <c r="I21" s="74"/>
      <c r="J21" s="74"/>
    </row>
    <row r="22" spans="1:10" s="73" customFormat="1">
      <c r="A22" s="74"/>
      <c r="B22" s="74"/>
      <c r="C22" s="74"/>
      <c r="D22" s="74"/>
      <c r="E22" s="74"/>
      <c r="F22" s="74"/>
      <c r="G22" s="74"/>
      <c r="H22" s="74"/>
      <c r="I22" s="74"/>
      <c r="J22" s="74"/>
    </row>
    <row r="23" spans="1:10" s="73" customFormat="1">
      <c r="A23" s="74"/>
      <c r="B23" s="74"/>
      <c r="C23" s="74"/>
      <c r="D23" s="74"/>
      <c r="E23" s="74"/>
      <c r="F23" s="74"/>
      <c r="G23" s="74"/>
      <c r="H23" s="74"/>
      <c r="I23" s="74"/>
      <c r="J23" s="74"/>
    </row>
    <row r="24" spans="1:10" s="73" customFormat="1">
      <c r="A24" s="74"/>
      <c r="B24" s="74"/>
      <c r="C24" s="74"/>
      <c r="D24" s="74"/>
      <c r="E24" s="74"/>
      <c r="F24" s="74"/>
      <c r="G24" s="74"/>
      <c r="H24" s="74"/>
      <c r="I24" s="74"/>
      <c r="J24" s="74"/>
    </row>
    <row r="25" spans="1:10" s="73" customFormat="1">
      <c r="A25" s="74"/>
      <c r="B25" s="74"/>
      <c r="C25" s="74"/>
      <c r="D25" s="74"/>
      <c r="E25" s="74"/>
      <c r="F25" s="74"/>
      <c r="G25" s="74"/>
      <c r="H25" s="74"/>
      <c r="I25" s="74"/>
      <c r="J25" s="74"/>
    </row>
    <row r="26" spans="1:10" s="73" customFormat="1">
      <c r="A26" s="74"/>
      <c r="B26" s="74"/>
      <c r="C26" s="74"/>
      <c r="D26" s="74"/>
      <c r="E26" s="74"/>
      <c r="F26" s="74"/>
      <c r="G26" s="74"/>
      <c r="H26" s="74"/>
      <c r="I26" s="74"/>
      <c r="J26" s="74"/>
    </row>
    <row r="27" spans="1:10" s="73" customFormat="1">
      <c r="A27" s="74"/>
      <c r="B27" s="74"/>
      <c r="C27" s="74"/>
      <c r="D27" s="74"/>
      <c r="E27" s="74"/>
      <c r="F27" s="74"/>
      <c r="G27" s="74"/>
      <c r="H27" s="74"/>
      <c r="I27" s="74"/>
      <c r="J27" s="74"/>
    </row>
    <row r="28" spans="1:10" s="73" customFormat="1">
      <c r="A28" s="74"/>
      <c r="B28" s="74"/>
      <c r="C28" s="74"/>
      <c r="D28" s="74"/>
      <c r="E28" s="74"/>
      <c r="F28" s="74"/>
      <c r="G28" s="74"/>
      <c r="H28" s="74"/>
      <c r="I28" s="74"/>
      <c r="J28" s="74"/>
    </row>
    <row r="29" spans="1:10" s="73" customFormat="1">
      <c r="A29" s="74"/>
      <c r="B29" s="74"/>
      <c r="C29" s="74"/>
      <c r="D29" s="74"/>
      <c r="E29" s="74"/>
      <c r="F29" s="74"/>
      <c r="G29" s="74"/>
      <c r="H29" s="74"/>
      <c r="I29" s="74"/>
      <c r="J29" s="74"/>
    </row>
    <row r="30" spans="1:10" s="73" customFormat="1">
      <c r="A30" s="74"/>
      <c r="B30" s="74"/>
      <c r="C30" s="74"/>
      <c r="D30" s="74"/>
      <c r="E30" s="74"/>
      <c r="F30" s="74"/>
      <c r="G30" s="74"/>
      <c r="H30" s="74"/>
      <c r="I30" s="74"/>
      <c r="J30" s="74"/>
    </row>
    <row r="31" spans="1:10" s="73" customFormat="1">
      <c r="A31" s="74"/>
      <c r="B31" s="74"/>
      <c r="C31" s="74"/>
      <c r="D31" s="74"/>
      <c r="E31" s="74"/>
      <c r="F31" s="74"/>
      <c r="G31" s="74"/>
      <c r="H31" s="74"/>
      <c r="I31" s="74"/>
      <c r="J31" s="74"/>
    </row>
    <row r="32" spans="1:10" s="73" customFormat="1">
      <c r="A32" s="74"/>
      <c r="B32" s="74"/>
      <c r="C32" s="74"/>
      <c r="D32" s="74"/>
      <c r="E32" s="74"/>
      <c r="F32" s="74"/>
      <c r="G32" s="74"/>
      <c r="H32" s="74"/>
      <c r="I32" s="74"/>
      <c r="J32" s="74"/>
    </row>
    <row r="33" spans="1:10" s="73" customFormat="1">
      <c r="A33" s="74"/>
      <c r="B33" s="74"/>
      <c r="C33" s="74"/>
      <c r="D33" s="74"/>
      <c r="E33" s="74"/>
      <c r="F33" s="74"/>
      <c r="G33" s="74"/>
      <c r="H33" s="74"/>
      <c r="I33" s="74"/>
      <c r="J33" s="74"/>
    </row>
    <row r="34" spans="1:10" s="73" customFormat="1">
      <c r="A34" s="74"/>
      <c r="B34" s="74"/>
      <c r="C34" s="74"/>
      <c r="D34" s="74"/>
      <c r="E34" s="74"/>
      <c r="F34" s="74"/>
      <c r="G34" s="74"/>
      <c r="H34" s="74"/>
      <c r="I34" s="74"/>
      <c r="J34" s="74"/>
    </row>
    <row r="35" spans="1:10" s="73" customFormat="1">
      <c r="A35" s="74"/>
      <c r="B35" s="74"/>
      <c r="C35" s="74"/>
      <c r="D35" s="74"/>
      <c r="E35" s="74"/>
      <c r="F35" s="74"/>
      <c r="G35" s="74"/>
      <c r="H35" s="74"/>
      <c r="I35" s="74"/>
      <c r="J35" s="74"/>
    </row>
    <row r="36" spans="1:10" s="73" customFormat="1">
      <c r="A36" s="74"/>
      <c r="B36" s="74"/>
      <c r="C36" s="74"/>
      <c r="D36" s="74"/>
      <c r="E36" s="74"/>
      <c r="F36" s="74"/>
      <c r="G36" s="74"/>
      <c r="H36" s="74"/>
      <c r="I36" s="74"/>
      <c r="J36" s="74"/>
    </row>
    <row r="37" spans="1:10" s="73" customFormat="1">
      <c r="A37" s="74"/>
      <c r="B37" s="74"/>
      <c r="C37" s="74"/>
      <c r="D37" s="74"/>
      <c r="E37" s="74"/>
      <c r="F37" s="74"/>
      <c r="G37" s="74"/>
      <c r="H37" s="74"/>
      <c r="I37" s="74"/>
      <c r="J37" s="74"/>
    </row>
    <row r="38" spans="1:10" s="73" customFormat="1">
      <c r="A38" s="74"/>
      <c r="B38" s="74"/>
      <c r="C38" s="74"/>
      <c r="D38" s="74"/>
      <c r="E38" s="74"/>
      <c r="F38" s="74"/>
      <c r="G38" s="74"/>
      <c r="H38" s="74"/>
      <c r="I38" s="74"/>
      <c r="J38" s="74"/>
    </row>
    <row r="39" spans="1:10" s="73" customFormat="1">
      <c r="A39" s="74"/>
      <c r="B39" s="74"/>
      <c r="C39" s="74"/>
      <c r="D39" s="74"/>
      <c r="E39" s="74"/>
      <c r="F39" s="74"/>
      <c r="G39" s="74"/>
      <c r="H39" s="74"/>
      <c r="I39" s="74"/>
      <c r="J39" s="74"/>
    </row>
    <row r="40" spans="1:10" s="73" customFormat="1">
      <c r="A40" s="74"/>
      <c r="B40" s="74"/>
      <c r="C40" s="74"/>
      <c r="D40" s="74"/>
      <c r="E40" s="74"/>
      <c r="F40" s="74"/>
      <c r="G40" s="74"/>
      <c r="H40" s="74"/>
      <c r="I40" s="74"/>
      <c r="J40" s="74"/>
    </row>
    <row r="41" spans="1:10" s="73" customFormat="1">
      <c r="A41" s="74"/>
      <c r="B41" s="74"/>
      <c r="C41" s="74"/>
      <c r="D41" s="74"/>
      <c r="E41" s="74"/>
      <c r="F41" s="74"/>
      <c r="G41" s="74"/>
      <c r="H41" s="74"/>
      <c r="I41" s="74"/>
      <c r="J41" s="74"/>
    </row>
    <row r="42" spans="1:10" s="73" customFormat="1">
      <c r="A42" s="74"/>
      <c r="B42" s="74"/>
      <c r="C42" s="74"/>
      <c r="D42" s="74"/>
      <c r="E42" s="74"/>
      <c r="F42" s="74"/>
      <c r="G42" s="74"/>
      <c r="H42" s="74"/>
      <c r="I42" s="74"/>
      <c r="J42" s="74"/>
    </row>
    <row r="43" spans="1:10" s="73" customFormat="1">
      <c r="A43" s="74"/>
      <c r="B43" s="74"/>
      <c r="C43" s="74"/>
      <c r="D43" s="74"/>
      <c r="E43" s="74"/>
      <c r="F43" s="74"/>
      <c r="G43" s="74"/>
      <c r="H43" s="74"/>
      <c r="I43" s="74"/>
      <c r="J43" s="74"/>
    </row>
    <row r="44" spans="1:10" s="73" customFormat="1">
      <c r="A44" s="74"/>
      <c r="B44" s="74"/>
      <c r="C44" s="74"/>
      <c r="D44" s="74"/>
      <c r="E44" s="74"/>
      <c r="F44" s="74"/>
      <c r="G44" s="74"/>
      <c r="H44" s="74"/>
      <c r="I44" s="74"/>
      <c r="J44" s="74"/>
    </row>
    <row r="45" spans="1:10" s="73" customFormat="1">
      <c r="A45" s="74"/>
      <c r="B45" s="74"/>
      <c r="C45" s="74"/>
      <c r="D45" s="74"/>
      <c r="E45" s="74"/>
      <c r="F45" s="74"/>
      <c r="G45" s="74"/>
      <c r="H45" s="74"/>
      <c r="I45" s="74"/>
      <c r="J45" s="74"/>
    </row>
    <row r="46" spans="1:10" s="73" customFormat="1">
      <c r="A46" s="74"/>
      <c r="B46" s="74"/>
      <c r="C46" s="74"/>
      <c r="D46" s="74"/>
      <c r="E46" s="74"/>
      <c r="F46" s="74"/>
      <c r="G46" s="74"/>
      <c r="H46" s="74"/>
      <c r="I46" s="74"/>
      <c r="J46" s="74"/>
    </row>
    <row r="47" spans="1:10" s="73" customFormat="1">
      <c r="A47" s="74"/>
      <c r="B47" s="74"/>
      <c r="C47" s="74"/>
      <c r="D47" s="74"/>
      <c r="E47" s="74"/>
      <c r="F47" s="74"/>
      <c r="G47" s="74"/>
      <c r="H47" s="74"/>
      <c r="I47" s="74"/>
      <c r="J47" s="74"/>
    </row>
    <row r="48" spans="1:10" s="73" customFormat="1">
      <c r="A48" s="74"/>
      <c r="B48" s="74"/>
      <c r="C48" s="74"/>
      <c r="D48" s="74"/>
      <c r="E48" s="74"/>
      <c r="F48" s="74"/>
      <c r="G48" s="74"/>
      <c r="H48" s="74"/>
      <c r="I48" s="74"/>
      <c r="J48" s="74"/>
    </row>
    <row r="49" spans="1:10" s="73" customFormat="1">
      <c r="A49" s="74"/>
      <c r="B49" s="74"/>
      <c r="C49" s="74"/>
      <c r="D49" s="74"/>
      <c r="E49" s="74"/>
      <c r="F49" s="74"/>
      <c r="G49" s="74"/>
      <c r="H49" s="74"/>
      <c r="I49" s="74"/>
      <c r="J49" s="74"/>
    </row>
    <row r="50" spans="1:10" s="73" customFormat="1">
      <c r="A50" s="74"/>
      <c r="B50" s="74"/>
      <c r="C50" s="74"/>
      <c r="D50" s="74"/>
      <c r="E50" s="74"/>
      <c r="F50" s="74"/>
      <c r="G50" s="74"/>
      <c r="H50" s="74"/>
      <c r="I50" s="162"/>
      <c r="J50" s="163"/>
    </row>
    <row r="51" spans="1:10" s="73" customFormat="1">
      <c r="A51" s="74"/>
      <c r="B51" s="74"/>
      <c r="C51" s="74"/>
      <c r="D51" s="74"/>
      <c r="E51" s="74"/>
      <c r="F51" s="74"/>
      <c r="G51" s="74"/>
      <c r="H51" s="74"/>
      <c r="I51" s="162"/>
      <c r="J51" s="163"/>
    </row>
    <row r="52" spans="1:10" s="73" customFormat="1">
      <c r="A52" s="4"/>
      <c r="B52" s="74"/>
      <c r="C52" s="74"/>
      <c r="D52" s="74"/>
      <c r="E52" s="74"/>
      <c r="F52" s="74"/>
      <c r="G52" s="74"/>
      <c r="H52" s="74"/>
      <c r="I52" s="162"/>
      <c r="J52" s="163"/>
    </row>
    <row r="53" spans="1:10" s="73" customFormat="1"/>
    <row r="54" spans="1:10" s="73" customFormat="1"/>
    <row r="55" spans="1:10" s="73" customFormat="1"/>
    <row r="56" spans="1:10" s="73" customFormat="1"/>
    <row r="57" spans="1:10" s="73" customFormat="1"/>
    <row r="58" spans="1:10" s="73" customFormat="1"/>
    <row r="59" spans="1:10" s="73" customFormat="1"/>
    <row r="60" spans="1:10" s="73" customFormat="1"/>
    <row r="61" spans="1:10" s="73" customFormat="1"/>
    <row r="62" spans="1:10" s="73" customFormat="1"/>
    <row r="63" spans="1:10" s="73" customFormat="1"/>
    <row r="64" spans="1:10" s="73" customFormat="1"/>
    <row r="65" s="73" customFormat="1"/>
    <row r="66" s="73" customFormat="1"/>
    <row r="67" s="73" customFormat="1"/>
    <row r="68" s="73" customFormat="1"/>
    <row r="69" s="73" customFormat="1"/>
    <row r="70" s="73" customFormat="1"/>
    <row r="71" s="73" customFormat="1"/>
    <row r="72" s="73" customFormat="1"/>
    <row r="73" s="73" customFormat="1"/>
    <row r="74" s="73" customFormat="1"/>
    <row r="75" s="73" customFormat="1"/>
    <row r="76" s="73" customFormat="1"/>
    <row r="77" s="73" customFormat="1"/>
    <row r="78" s="73" customFormat="1"/>
    <row r="79" s="73" customFormat="1"/>
    <row r="80" s="73" customFormat="1"/>
    <row r="81" s="73" customFormat="1"/>
    <row r="82" s="73" customFormat="1"/>
    <row r="83" s="73" customFormat="1"/>
    <row r="84" s="73" customFormat="1"/>
    <row r="85" s="73" customFormat="1"/>
    <row r="86" s="73" customFormat="1"/>
    <row r="87" s="73" customFormat="1"/>
    <row r="88" s="73" customFormat="1"/>
    <row r="89" s="73" customFormat="1"/>
    <row r="90" s="73" customFormat="1"/>
    <row r="91" s="73" customFormat="1"/>
    <row r="92" s="73" customFormat="1"/>
    <row r="93" s="73" customFormat="1"/>
    <row r="94" s="73" customFormat="1"/>
    <row r="95" s="73" customFormat="1"/>
    <row r="96" s="73" customFormat="1"/>
    <row r="97" s="73" customFormat="1"/>
    <row r="98" s="73" customFormat="1"/>
    <row r="99" s="73" customFormat="1"/>
    <row r="100" s="73" customFormat="1"/>
    <row r="101" s="73" customFormat="1"/>
    <row r="102" s="73" customFormat="1"/>
    <row r="103" s="73" customFormat="1"/>
    <row r="104" s="73" customFormat="1"/>
    <row r="105" s="73" customFormat="1"/>
    <row r="106" s="73" customFormat="1"/>
    <row r="107" s="73" customFormat="1"/>
    <row r="108" s="73" customFormat="1"/>
    <row r="109" s="73" customFormat="1"/>
    <row r="110" s="73" customFormat="1"/>
    <row r="111" s="73" customFormat="1"/>
    <row r="112" s="73" customFormat="1"/>
    <row r="113" s="73" customFormat="1"/>
    <row r="114" s="73" customFormat="1"/>
    <row r="115" s="73" customFormat="1"/>
    <row r="116" s="73" customFormat="1"/>
    <row r="117" s="73" customFormat="1"/>
    <row r="118" s="73" customFormat="1"/>
    <row r="119" s="73" customFormat="1"/>
    <row r="120" s="73" customFormat="1"/>
    <row r="121" s="73" customFormat="1"/>
    <row r="122" s="73" customFormat="1"/>
    <row r="123" s="73" customFormat="1"/>
    <row r="124" s="73" customFormat="1"/>
    <row r="125" s="73" customFormat="1"/>
    <row r="126" s="73" customFormat="1"/>
    <row r="127" s="73" customFormat="1"/>
    <row r="128" s="73" customFormat="1"/>
    <row r="129" s="73" customFormat="1"/>
    <row r="130" s="73" customFormat="1"/>
    <row r="131" s="73" customFormat="1"/>
    <row r="132" s="73" customFormat="1"/>
    <row r="133" s="73" customFormat="1"/>
    <row r="134" s="73" customFormat="1"/>
    <row r="135" s="73" customFormat="1"/>
    <row r="136" s="73" customFormat="1"/>
    <row r="137" s="73" customFormat="1"/>
    <row r="138" s="73" customFormat="1"/>
    <row r="139" s="73" customFormat="1"/>
    <row r="140" s="73" customFormat="1"/>
    <row r="141" s="73" customFormat="1"/>
    <row r="142" s="73" customFormat="1"/>
    <row r="143" s="73" customFormat="1"/>
    <row r="144" s="73" customFormat="1"/>
    <row r="145" s="73" customFormat="1"/>
    <row r="146" s="73" customFormat="1"/>
    <row r="147" s="73" customFormat="1"/>
    <row r="148" s="73" customFormat="1"/>
    <row r="149" s="73" customFormat="1"/>
    <row r="150" s="73" customFormat="1"/>
    <row r="151" s="73" customFormat="1"/>
    <row r="152" s="73" customFormat="1"/>
    <row r="153" s="73" customFormat="1"/>
    <row r="154" s="73" customFormat="1"/>
    <row r="155" s="73" customFormat="1"/>
    <row r="156" s="73" customFormat="1"/>
    <row r="157" s="73" customFormat="1"/>
    <row r="158" s="73" customFormat="1"/>
    <row r="159" s="73" customFormat="1"/>
    <row r="160" s="73" customFormat="1"/>
    <row r="161" s="73" customFormat="1"/>
    <row r="162" s="73" customFormat="1"/>
    <row r="163" s="73" customFormat="1"/>
    <row r="164" s="73" customFormat="1"/>
    <row r="165" s="73" customFormat="1"/>
    <row r="166" s="73" customFormat="1"/>
    <row r="167" s="73" customFormat="1"/>
    <row r="168" s="73" customFormat="1"/>
    <row r="169" s="73" customFormat="1"/>
    <row r="170" s="73" customFormat="1"/>
    <row r="171" s="73" customFormat="1"/>
    <row r="172" s="73" customFormat="1"/>
    <row r="173" s="73" customFormat="1"/>
    <row r="174" s="73" customFormat="1"/>
    <row r="175" s="73" customFormat="1"/>
    <row r="176" s="73" customFormat="1"/>
    <row r="177" s="73" customFormat="1"/>
    <row r="178" s="73" customFormat="1"/>
    <row r="179" s="73" customFormat="1"/>
    <row r="180" s="73" customFormat="1"/>
    <row r="181" s="73" customFormat="1"/>
    <row r="182" s="73" customFormat="1"/>
    <row r="183" s="73" customFormat="1"/>
    <row r="184" s="73" customFormat="1"/>
    <row r="185" s="73" customFormat="1"/>
    <row r="186" s="73" customFormat="1"/>
    <row r="187" s="73" customFormat="1"/>
    <row r="188" s="73" customFormat="1"/>
    <row r="189" s="73" customFormat="1"/>
    <row r="190" s="73" customFormat="1"/>
    <row r="191" s="73" customFormat="1"/>
    <row r="192" s="73" customFormat="1"/>
    <row r="193" s="73" customFormat="1"/>
    <row r="194" s="73" customFormat="1"/>
    <row r="195" s="73" customFormat="1"/>
    <row r="196" s="73" customFormat="1"/>
    <row r="197" s="73" customFormat="1"/>
    <row r="198" s="73" customFormat="1"/>
    <row r="199" s="73" customFormat="1"/>
    <row r="200" s="73" customFormat="1"/>
    <row r="201" s="73" customFormat="1"/>
    <row r="202" s="73" customFormat="1"/>
    <row r="203" s="73" customFormat="1"/>
    <row r="204" s="73" customFormat="1"/>
    <row r="205" s="73" customFormat="1"/>
    <row r="206" s="73" customFormat="1"/>
    <row r="207" s="73" customFormat="1"/>
    <row r="208" s="73" customFormat="1"/>
    <row r="209" s="73" customFormat="1"/>
    <row r="210" s="73" customFormat="1"/>
    <row r="211" s="73" customFormat="1"/>
    <row r="212" s="73" customFormat="1"/>
    <row r="213" s="73" customFormat="1"/>
    <row r="214" s="73" customFormat="1"/>
    <row r="215" s="73" customFormat="1"/>
    <row r="216" s="73" customFormat="1"/>
    <row r="217" s="73" customFormat="1"/>
    <row r="218" s="73" customFormat="1"/>
    <row r="219" s="73" customFormat="1"/>
    <row r="220" s="73" customFormat="1"/>
    <row r="221" s="73" customFormat="1"/>
    <row r="222" s="73" customFormat="1"/>
    <row r="223" s="73" customFormat="1"/>
    <row r="224" s="73" customFormat="1"/>
    <row r="225" s="73" customFormat="1"/>
    <row r="226" s="73" customFormat="1"/>
    <row r="227" s="73" customFormat="1"/>
    <row r="228" s="73" customFormat="1"/>
    <row r="229" s="73" customFormat="1"/>
    <row r="230" s="73" customFormat="1"/>
    <row r="231" s="73" customFormat="1"/>
    <row r="232" s="73" customFormat="1"/>
    <row r="233" s="73" customFormat="1"/>
    <row r="234" s="73" customFormat="1"/>
    <row r="235" s="73" customFormat="1"/>
    <row r="236" s="73" customFormat="1"/>
    <row r="237" s="73" customFormat="1"/>
    <row r="238" s="73" customFormat="1"/>
    <row r="239" s="73" customFormat="1"/>
    <row r="240" s="73" customFormat="1"/>
    <row r="241" s="73" customFormat="1"/>
    <row r="242" s="73" customFormat="1"/>
    <row r="243" s="73" customFormat="1"/>
    <row r="244" s="73" customFormat="1"/>
    <row r="245" s="73" customFormat="1"/>
    <row r="246" s="73" customFormat="1"/>
    <row r="247" s="73" customFormat="1"/>
    <row r="248" s="73" customFormat="1"/>
    <row r="249" s="73" customFormat="1"/>
    <row r="250" s="73" customFormat="1"/>
    <row r="251" s="73" customFormat="1"/>
    <row r="252" s="73" customFormat="1"/>
    <row r="253" s="73" customFormat="1"/>
    <row r="254" s="73" customFormat="1"/>
    <row r="255" s="73" customFormat="1"/>
    <row r="256" s="73" customFormat="1"/>
    <row r="257" s="73" customFormat="1"/>
    <row r="258" s="73" customFormat="1"/>
    <row r="259" s="73" customFormat="1"/>
    <row r="260" s="73" customFormat="1"/>
    <row r="261" s="73" customFormat="1"/>
    <row r="262" s="73" customFormat="1"/>
    <row r="263" s="73" customFormat="1"/>
    <row r="264" s="73" customFormat="1"/>
    <row r="265" s="73" customFormat="1"/>
    <row r="266" s="73" customFormat="1"/>
    <row r="267" s="73" customFormat="1"/>
    <row r="268" s="73" customFormat="1"/>
    <row r="269" s="73" customFormat="1"/>
    <row r="270" s="73" customFormat="1"/>
    <row r="271" s="73" customFormat="1"/>
    <row r="272" s="73" customFormat="1"/>
    <row r="273" s="73" customFormat="1"/>
    <row r="274" s="73" customFormat="1"/>
    <row r="275" s="73" customFormat="1"/>
    <row r="276" s="73" customFormat="1"/>
    <row r="277" s="73" customFormat="1"/>
    <row r="278" s="73" customFormat="1"/>
    <row r="279" s="73" customFormat="1"/>
    <row r="280" s="73" customFormat="1"/>
    <row r="281" s="73" customFormat="1"/>
    <row r="282" s="73" customFormat="1"/>
    <row r="283" s="73" customFormat="1"/>
    <row r="284" s="73" customFormat="1"/>
    <row r="285" s="73" customFormat="1"/>
    <row r="286" s="73" customFormat="1"/>
    <row r="287" s="73" customFormat="1"/>
    <row r="288" s="73" customFormat="1"/>
    <row r="289" s="73" customFormat="1"/>
    <row r="290" s="73" customFormat="1"/>
    <row r="291" s="73" customFormat="1"/>
    <row r="292" s="73" customFormat="1"/>
    <row r="293" s="73" customFormat="1"/>
    <row r="294" s="73" customFormat="1"/>
    <row r="295" s="73" customFormat="1"/>
    <row r="296" s="73" customFormat="1"/>
    <row r="297" s="73" customFormat="1"/>
    <row r="298" s="73" customFormat="1"/>
    <row r="299" s="73" customFormat="1"/>
    <row r="300" s="73" customFormat="1"/>
    <row r="301" s="73" customFormat="1"/>
    <row r="302" s="73" customFormat="1"/>
    <row r="303" s="73" customFormat="1"/>
    <row r="304" s="73" customFormat="1"/>
    <row r="305" s="73" customFormat="1"/>
    <row r="306" s="73" customFormat="1"/>
    <row r="307" s="73" customFormat="1"/>
    <row r="308" s="73" customFormat="1"/>
    <row r="309" s="73" customFormat="1"/>
    <row r="310" s="73" customFormat="1"/>
    <row r="311" s="73" customFormat="1"/>
    <row r="312" s="73" customFormat="1"/>
    <row r="313" s="73" customFormat="1"/>
    <row r="314" s="73" customFormat="1"/>
    <row r="315" s="73" customFormat="1"/>
    <row r="316" s="73" customFormat="1"/>
    <row r="317" s="73" customFormat="1"/>
    <row r="318" s="73" customFormat="1"/>
    <row r="319" s="73" customFormat="1"/>
    <row r="320" s="73" customFormat="1"/>
    <row r="321" s="73" customFormat="1"/>
    <row r="322" s="73" customFormat="1"/>
    <row r="323" s="73" customFormat="1"/>
    <row r="324" s="73" customFormat="1"/>
    <row r="325" s="73" customFormat="1"/>
    <row r="326" s="73" customFormat="1"/>
    <row r="327" s="73" customFormat="1"/>
    <row r="328" s="73" customFormat="1"/>
    <row r="329" s="73" customFormat="1"/>
    <row r="330" s="73" customFormat="1"/>
    <row r="331" s="73" customFormat="1"/>
    <row r="332" s="73" customFormat="1"/>
    <row r="333" s="73" customFormat="1"/>
    <row r="334" s="73" customFormat="1"/>
    <row r="335" s="73" customFormat="1"/>
    <row r="336" s="73" customFormat="1"/>
    <row r="337" s="73" customFormat="1"/>
    <row r="338" s="73" customFormat="1"/>
    <row r="339" s="73" customFormat="1"/>
    <row r="340" s="73" customFormat="1"/>
    <row r="341" s="73" customFormat="1"/>
    <row r="342" s="73" customFormat="1"/>
    <row r="343" s="73" customFormat="1"/>
    <row r="344" s="73" customFormat="1"/>
    <row r="345" s="73" customFormat="1"/>
    <row r="346" s="73" customFormat="1"/>
    <row r="347" s="73" customFormat="1"/>
    <row r="348" s="73" customFormat="1"/>
    <row r="349" s="73" customFormat="1"/>
    <row r="350" s="73" customFormat="1"/>
    <row r="351" s="73" customFormat="1"/>
    <row r="352" s="73" customFormat="1"/>
    <row r="353" s="73" customFormat="1"/>
    <row r="354" s="73" customFormat="1"/>
    <row r="355" s="73" customFormat="1"/>
    <row r="356" s="73" customFormat="1"/>
    <row r="357" s="73" customFormat="1"/>
    <row r="358" s="73" customFormat="1"/>
    <row r="359" s="73" customFormat="1"/>
    <row r="360" s="73" customFormat="1"/>
    <row r="361" s="73" customFormat="1"/>
    <row r="362" s="73" customFormat="1"/>
    <row r="363" s="73" customFormat="1"/>
    <row r="364" s="73" customFormat="1"/>
    <row r="365" s="73" customFormat="1"/>
    <row r="366" s="73" customFormat="1"/>
    <row r="367" s="73" customFormat="1"/>
    <row r="368" s="73" customFormat="1"/>
    <row r="369" s="73" customFormat="1"/>
    <row r="370" s="73" customFormat="1"/>
    <row r="371" s="73" customFormat="1"/>
    <row r="372" s="73" customFormat="1"/>
    <row r="373" s="73" customFormat="1"/>
    <row r="374" s="73" customFormat="1"/>
    <row r="375" s="73" customFormat="1"/>
    <row r="376" s="73" customFormat="1"/>
    <row r="377" s="73" customFormat="1"/>
    <row r="378" s="73" customFormat="1"/>
    <row r="379" s="73" customFormat="1"/>
    <row r="380" s="73" customFormat="1"/>
    <row r="381" s="73" customFormat="1"/>
    <row r="382" s="73" customFormat="1"/>
    <row r="383" s="73" customFormat="1"/>
    <row r="384" s="73" customFormat="1"/>
    <row r="385" s="73" customFormat="1"/>
    <row r="386" s="73" customFormat="1"/>
    <row r="387" s="73" customFormat="1"/>
    <row r="388" s="73" customFormat="1"/>
    <row r="389" s="73" customFormat="1"/>
    <row r="390" s="73" customFormat="1"/>
    <row r="391" s="73" customFormat="1"/>
    <row r="392" s="73" customFormat="1"/>
    <row r="393" s="73" customFormat="1"/>
    <row r="394" s="73" customFormat="1"/>
    <row r="395" s="73" customFormat="1"/>
    <row r="396" s="73" customFormat="1"/>
    <row r="397" s="73" customFormat="1"/>
    <row r="398" s="73" customFormat="1"/>
    <row r="399" s="73" customFormat="1"/>
    <row r="400" s="73" customFormat="1"/>
    <row r="401" s="73" customFormat="1"/>
    <row r="402" s="73" customFormat="1"/>
    <row r="403" s="73" customFormat="1"/>
    <row r="404" s="73" customFormat="1"/>
    <row r="405" s="73" customFormat="1"/>
    <row r="406" s="73" customFormat="1"/>
    <row r="407" s="73" customFormat="1"/>
    <row r="408" s="73" customFormat="1"/>
    <row r="409" s="73" customFormat="1"/>
    <row r="410" s="73" customFormat="1"/>
    <row r="411" s="73" customFormat="1"/>
    <row r="412" s="73" customFormat="1"/>
    <row r="413" s="73" customFormat="1"/>
    <row r="414" s="73" customFormat="1"/>
    <row r="415" s="73" customFormat="1"/>
    <row r="416" s="73" customFormat="1"/>
    <row r="417" s="73" customFormat="1"/>
    <row r="418" s="73" customFormat="1"/>
    <row r="419" s="73" customFormat="1"/>
    <row r="420" s="73" customFormat="1"/>
    <row r="421" s="73" customFormat="1"/>
    <row r="422" s="73" customFormat="1"/>
    <row r="423" s="73" customFormat="1"/>
    <row r="424" s="73" customFormat="1"/>
    <row r="425" s="73" customFormat="1"/>
    <row r="426" s="73" customFormat="1"/>
    <row r="427" s="73" customFormat="1"/>
    <row r="428" s="73" customFormat="1"/>
    <row r="429" s="73" customFormat="1"/>
    <row r="430" s="73" customFormat="1"/>
    <row r="431" s="73" customFormat="1"/>
    <row r="432" s="73" customFormat="1"/>
    <row r="433" s="73" customFormat="1"/>
    <row r="434" s="73" customFormat="1"/>
    <row r="435" s="73" customFormat="1"/>
    <row r="436" s="73" customFormat="1"/>
    <row r="437" s="73" customFormat="1"/>
    <row r="438" s="73" customFormat="1"/>
    <row r="439" s="73" customFormat="1"/>
    <row r="440" s="73" customFormat="1"/>
    <row r="441" s="73" customFormat="1"/>
    <row r="442" s="73" customFormat="1"/>
    <row r="443" s="73" customFormat="1"/>
    <row r="444" s="73" customFormat="1"/>
    <row r="445" s="73" customFormat="1"/>
    <row r="446" s="73" customFormat="1"/>
    <row r="447" s="73" customFormat="1"/>
    <row r="448" s="73" customFormat="1"/>
    <row r="449" s="73" customFormat="1"/>
    <row r="450" s="73" customFormat="1"/>
    <row r="451" s="73" customFormat="1"/>
    <row r="452" s="73" customFormat="1"/>
    <row r="453" s="73" customFormat="1"/>
    <row r="454" s="73" customFormat="1"/>
    <row r="455" s="73" customFormat="1"/>
    <row r="456" s="73" customFormat="1"/>
    <row r="457" s="73" customFormat="1"/>
    <row r="458" s="73" customFormat="1"/>
    <row r="459" s="73" customFormat="1"/>
    <row r="460" s="73" customFormat="1"/>
    <row r="461" s="73" customFormat="1"/>
    <row r="462" s="73" customFormat="1"/>
    <row r="463" s="73" customFormat="1"/>
    <row r="464" s="73" customFormat="1"/>
    <row r="465" s="73" customFormat="1"/>
    <row r="466" s="73" customFormat="1"/>
    <row r="467" s="73" customFormat="1"/>
    <row r="468" s="73" customFormat="1"/>
    <row r="469" s="73" customFormat="1"/>
    <row r="470" s="73" customFormat="1"/>
    <row r="471" s="73" customFormat="1"/>
    <row r="472" s="73" customFormat="1"/>
    <row r="473" s="73" customFormat="1"/>
    <row r="474" s="73" customFormat="1"/>
    <row r="475" s="73" customFormat="1"/>
    <row r="476" s="73" customFormat="1"/>
    <row r="477" s="73" customFormat="1"/>
    <row r="478" s="73" customFormat="1"/>
    <row r="479" s="73" customFormat="1"/>
    <row r="480" s="73" customFormat="1"/>
    <row r="481" s="73" customFormat="1"/>
    <row r="482" s="73" customFormat="1"/>
    <row r="483" s="73" customFormat="1"/>
    <row r="484" s="73" customFormat="1"/>
    <row r="485" s="73" customFormat="1"/>
    <row r="486" s="73" customFormat="1"/>
    <row r="487" s="73" customFormat="1"/>
    <row r="488" s="73" customFormat="1"/>
    <row r="489" s="73" customFormat="1"/>
    <row r="490" s="73" customFormat="1"/>
    <row r="491" s="73" customFormat="1"/>
    <row r="492" s="73" customFormat="1"/>
    <row r="493" s="73" customFormat="1"/>
    <row r="494" s="73" customFormat="1"/>
    <row r="495" s="73" customFormat="1"/>
    <row r="496" s="73" customFormat="1"/>
    <row r="497" s="73" customFormat="1"/>
    <row r="498" s="73" customFormat="1"/>
    <row r="499" s="73" customFormat="1"/>
    <row r="500" s="73" customFormat="1"/>
    <row r="501" s="73" customFormat="1"/>
    <row r="502" s="73" customFormat="1"/>
    <row r="503" s="73" customFormat="1"/>
    <row r="504" s="73" customFormat="1"/>
    <row r="505" s="73" customFormat="1"/>
    <row r="506" s="73" customFormat="1"/>
    <row r="507" s="73" customFormat="1"/>
    <row r="508" s="73" customFormat="1"/>
    <row r="509" s="73" customFormat="1"/>
    <row r="510" s="73" customFormat="1"/>
    <row r="511" s="73" customFormat="1"/>
    <row r="512" s="73" customFormat="1"/>
    <row r="513" s="73" customFormat="1"/>
    <row r="514" s="73" customFormat="1"/>
    <row r="515" s="73" customFormat="1"/>
    <row r="516" s="73" customFormat="1"/>
    <row r="517" s="73" customFormat="1"/>
    <row r="518" s="73" customFormat="1"/>
    <row r="519" s="73" customFormat="1"/>
    <row r="520" s="73" customFormat="1"/>
    <row r="521" s="73" customFormat="1"/>
    <row r="522" s="73" customFormat="1"/>
    <row r="523" s="73" customFormat="1"/>
    <row r="524" s="73" customFormat="1"/>
    <row r="525" s="73" customFormat="1"/>
    <row r="526" s="73" customFormat="1"/>
    <row r="527" s="73" customFormat="1"/>
    <row r="528" s="73" customFormat="1"/>
    <row r="529" s="73" customFormat="1"/>
    <row r="530" s="73" customFormat="1"/>
    <row r="531" s="73" customFormat="1"/>
    <row r="532" s="73" customFormat="1"/>
    <row r="533" s="73" customFormat="1"/>
    <row r="534" s="73" customFormat="1"/>
    <row r="535" s="73" customFormat="1"/>
    <row r="536" s="73" customFormat="1"/>
    <row r="537" s="73" customFormat="1"/>
    <row r="538" s="73" customFormat="1"/>
    <row r="539" s="73" customFormat="1"/>
    <row r="540" s="73" customFormat="1"/>
    <row r="541" s="73" customFormat="1"/>
    <row r="542" s="73" customFormat="1"/>
    <row r="543" s="73" customFormat="1"/>
    <row r="544" s="73" customFormat="1"/>
    <row r="545" s="73" customFormat="1"/>
    <row r="546" s="73" customFormat="1"/>
    <row r="547" s="73" customFormat="1"/>
    <row r="548" s="73" customFormat="1"/>
    <row r="549" s="73" customFormat="1"/>
    <row r="550" s="73" customFormat="1"/>
    <row r="551" s="73" customFormat="1"/>
    <row r="552" s="73" customFormat="1"/>
    <row r="553" s="73" customFormat="1"/>
    <row r="554" s="73" customFormat="1"/>
    <row r="555" s="73" customFormat="1"/>
    <row r="556" s="73" customFormat="1"/>
    <row r="557" s="73" customFormat="1"/>
    <row r="558" s="73" customFormat="1"/>
    <row r="559" s="73" customFormat="1"/>
    <row r="560" s="73" customFormat="1"/>
    <row r="561" s="73" customFormat="1"/>
    <row r="562" s="73" customFormat="1"/>
    <row r="563" s="73" customFormat="1"/>
    <row r="564" s="73" customFormat="1"/>
    <row r="565" s="73" customFormat="1"/>
    <row r="566" s="73" customFormat="1"/>
    <row r="567" s="73" customFormat="1"/>
    <row r="568" s="73" customFormat="1"/>
    <row r="569" s="73" customFormat="1"/>
    <row r="570" s="73" customFormat="1"/>
    <row r="571" s="73" customFormat="1"/>
    <row r="572" s="73" customFormat="1"/>
    <row r="573" s="73" customFormat="1"/>
    <row r="574" s="73" customFormat="1"/>
    <row r="575" s="73" customFormat="1"/>
    <row r="576" s="73" customFormat="1"/>
    <row r="577" s="73" customFormat="1"/>
    <row r="578" s="73" customFormat="1"/>
    <row r="579" s="73" customFormat="1"/>
    <row r="580" s="73" customFormat="1"/>
    <row r="581" s="73" customFormat="1"/>
    <row r="582" s="73" customFormat="1"/>
    <row r="583" s="73" customFormat="1"/>
    <row r="584" s="73" customFormat="1"/>
    <row r="585" s="73" customFormat="1"/>
    <row r="586" s="73" customFormat="1"/>
    <row r="587" s="73" customFormat="1"/>
    <row r="588" s="73" customFormat="1"/>
    <row r="589" s="73" customFormat="1"/>
    <row r="590" s="73" customFormat="1"/>
    <row r="591" s="73" customFormat="1"/>
    <row r="592" s="73" customFormat="1"/>
    <row r="593" s="73" customFormat="1"/>
    <row r="594" s="73" customFormat="1"/>
    <row r="595" s="73" customFormat="1"/>
    <row r="596" s="73" customFormat="1"/>
    <row r="597" s="73" customFormat="1"/>
    <row r="598" s="73" customFormat="1"/>
    <row r="599" s="73" customFormat="1"/>
    <row r="600" s="73" customFormat="1"/>
    <row r="601" s="73" customFormat="1"/>
    <row r="602" s="73" customFormat="1"/>
    <row r="603" s="73" customFormat="1"/>
    <row r="604" s="73" customFormat="1"/>
    <row r="605" s="73" customFormat="1"/>
    <row r="606" s="73" customFormat="1"/>
    <row r="607" s="73" customFormat="1"/>
    <row r="608" s="73" customFormat="1"/>
    <row r="609" s="73" customFormat="1"/>
    <row r="610" s="73" customFormat="1"/>
    <row r="611" s="73" customFormat="1"/>
    <row r="612" s="73" customFormat="1"/>
    <row r="613" s="73" customFormat="1"/>
    <row r="614" s="73" customFormat="1"/>
    <row r="615" s="73" customFormat="1"/>
    <row r="616" s="73" customFormat="1"/>
    <row r="617" s="73" customFormat="1"/>
    <row r="618" s="73" customFormat="1"/>
    <row r="619" s="73" customFormat="1"/>
    <row r="620" s="73" customFormat="1"/>
    <row r="621" s="73" customFormat="1"/>
    <row r="622" s="73" customFormat="1"/>
    <row r="623" s="73" customFormat="1"/>
    <row r="624" s="73" customFormat="1"/>
    <row r="625" s="73" customFormat="1"/>
    <row r="626" s="73" customFormat="1"/>
    <row r="627" s="73" customFormat="1"/>
  </sheetData>
  <sheetProtection algorithmName="SHA-512" hashValue="SPgyjw4KOA6/KECDRNBmqMr5VSvT/cLTIeOgXc53KItc9dz5lB8wfCGsXJGTs88fBdf1u057xzEvEv6sOTfL9w==" saltValue="62J3tsrqPTZ2M1RsxXKamw==" spinCount="100000" sheet="1" objects="1" scenarios="1"/>
  <mergeCells count="4">
    <mergeCell ref="I50:J50"/>
    <mergeCell ref="I51:J51"/>
    <mergeCell ref="I52:J52"/>
    <mergeCell ref="A4:J5"/>
  </mergeCells>
  <pageMargins left="0.5" right="0.5" top="0.5" bottom="0.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247FE-FEBB-4E8A-8C64-AC49C0F4F8FC}">
  <dimension ref="A1:DW629"/>
  <sheetViews>
    <sheetView showGridLines="0" showRowColHeaders="0" zoomScale="130" zoomScaleNormal="130" zoomScalePageLayoutView="55" workbookViewId="0"/>
  </sheetViews>
  <sheetFormatPr defaultColWidth="8.85546875" defaultRowHeight="12.75"/>
  <cols>
    <col min="1" max="2" width="8.85546875" style="72"/>
    <col min="3" max="3" width="9.7109375" style="72" customWidth="1"/>
    <col min="4" max="4" width="9.140625" style="72" bestFit="1" customWidth="1"/>
    <col min="5" max="10" width="8.85546875" style="72"/>
    <col min="11" max="127" width="8.85546875" style="73"/>
    <col min="128" max="16384" width="8.85546875" style="72"/>
  </cols>
  <sheetData>
    <row r="1" spans="1:10" ht="31.5">
      <c r="A1" s="126" t="s">
        <v>116</v>
      </c>
      <c r="B1" s="13"/>
      <c r="C1" s="13"/>
      <c r="D1" s="13"/>
      <c r="E1" s="13"/>
      <c r="F1" s="13"/>
      <c r="G1" s="13"/>
      <c r="H1" s="13"/>
      <c r="I1" s="13"/>
      <c r="J1" s="74"/>
    </row>
    <row r="2" spans="1:10" s="73" customFormat="1" ht="20.25">
      <c r="A2" s="59"/>
      <c r="B2" s="13"/>
      <c r="C2" s="13"/>
      <c r="D2" s="13"/>
      <c r="E2" s="13"/>
      <c r="F2" s="13"/>
      <c r="G2" s="13"/>
      <c r="H2" s="13"/>
      <c r="I2" s="13"/>
      <c r="J2" s="74"/>
    </row>
    <row r="3" spans="1:10" s="73" customFormat="1" ht="20.25">
      <c r="A3" s="9"/>
      <c r="B3" s="74"/>
      <c r="C3" s="74"/>
      <c r="D3" s="74"/>
      <c r="E3" s="74"/>
      <c r="F3" s="74"/>
      <c r="G3" s="74"/>
      <c r="H3" s="74"/>
      <c r="I3" s="74"/>
      <c r="J3" s="74"/>
    </row>
    <row r="4" spans="1:10" s="73" customFormat="1" ht="13.15" customHeight="1">
      <c r="A4" s="165" t="s">
        <v>91</v>
      </c>
      <c r="B4" s="165"/>
      <c r="C4" s="165"/>
      <c r="D4" s="165"/>
      <c r="E4" s="165"/>
      <c r="F4" s="165"/>
      <c r="G4" s="165"/>
      <c r="H4" s="165"/>
      <c r="I4" s="165"/>
      <c r="J4" s="165"/>
    </row>
    <row r="5" spans="1:10" s="73" customFormat="1">
      <c r="A5" s="165"/>
      <c r="B5" s="165"/>
      <c r="C5" s="165"/>
      <c r="D5" s="165"/>
      <c r="E5" s="165"/>
      <c r="F5" s="165"/>
      <c r="G5" s="165"/>
      <c r="H5" s="165"/>
      <c r="I5" s="165"/>
      <c r="J5" s="165"/>
    </row>
    <row r="6" spans="1:10" s="73" customFormat="1">
      <c r="A6" s="165"/>
      <c r="B6" s="165"/>
      <c r="C6" s="165"/>
      <c r="D6" s="165"/>
      <c r="E6" s="165"/>
      <c r="F6" s="165"/>
      <c r="G6" s="165"/>
      <c r="H6" s="165"/>
      <c r="I6" s="165"/>
      <c r="J6" s="165"/>
    </row>
    <row r="7" spans="1:10" s="73" customFormat="1">
      <c r="A7" s="165"/>
      <c r="B7" s="165"/>
      <c r="C7" s="165"/>
      <c r="D7" s="165"/>
      <c r="E7" s="165"/>
      <c r="F7" s="165"/>
      <c r="G7" s="165"/>
      <c r="H7" s="165"/>
      <c r="I7" s="165"/>
      <c r="J7" s="165"/>
    </row>
    <row r="8" spans="1:10" s="73" customFormat="1">
      <c r="A8" s="113"/>
      <c r="B8" s="113"/>
      <c r="C8" s="113"/>
      <c r="D8" s="113"/>
      <c r="E8" s="113"/>
      <c r="F8" s="113"/>
      <c r="G8" s="113"/>
      <c r="H8" s="113"/>
      <c r="I8" s="113"/>
      <c r="J8" s="113"/>
    </row>
    <row r="9" spans="1:10" s="73" customFormat="1">
      <c r="A9" s="74"/>
      <c r="B9" s="74"/>
      <c r="C9" s="74"/>
      <c r="D9" s="74"/>
      <c r="E9" s="74"/>
      <c r="F9" s="74"/>
      <c r="G9" s="74"/>
      <c r="H9" s="74"/>
      <c r="I9" s="74"/>
      <c r="J9" s="74"/>
    </row>
    <row r="10" spans="1:10" s="73" customFormat="1">
      <c r="A10" s="55" t="s">
        <v>92</v>
      </c>
      <c r="B10" s="55"/>
      <c r="C10" s="55"/>
      <c r="D10" s="55"/>
      <c r="E10" s="56"/>
      <c r="F10" s="95"/>
      <c r="G10" s="95"/>
      <c r="H10" s="95"/>
      <c r="I10" s="95"/>
      <c r="J10" s="95"/>
    </row>
    <row r="11" spans="1:10" s="73" customFormat="1">
      <c r="A11" s="17"/>
      <c r="B11" s="17"/>
      <c r="C11" s="17"/>
      <c r="D11" s="17"/>
      <c r="E11" s="20"/>
      <c r="F11" s="20"/>
      <c r="G11" s="20"/>
      <c r="H11" s="20"/>
      <c r="I11" s="20"/>
      <c r="J11" s="20"/>
    </row>
    <row r="12" spans="1:10" s="73" customFormat="1">
      <c r="A12" s="17"/>
      <c r="B12" s="17"/>
      <c r="C12" s="17"/>
      <c r="D12" s="17"/>
      <c r="E12" s="20"/>
      <c r="F12" s="20"/>
      <c r="G12" s="20"/>
      <c r="H12" s="20"/>
      <c r="I12" s="20"/>
      <c r="J12" s="20"/>
    </row>
    <row r="13" spans="1:10" s="73" customFormat="1">
      <c r="A13" s="117" t="s">
        <v>93</v>
      </c>
      <c r="B13" s="4"/>
      <c r="C13" s="117" t="s">
        <v>94</v>
      </c>
      <c r="D13" s="17"/>
      <c r="E13" s="20"/>
      <c r="F13" s="74"/>
      <c r="G13" s="117" t="s">
        <v>95</v>
      </c>
      <c r="H13" s="20"/>
      <c r="I13" s="20"/>
      <c r="J13" s="20"/>
    </row>
    <row r="14" spans="1:10" s="73" customFormat="1">
      <c r="A14" s="17"/>
      <c r="B14" s="17"/>
      <c r="C14" s="17"/>
      <c r="D14" s="17"/>
      <c r="E14" s="20"/>
      <c r="F14" s="20"/>
      <c r="G14" s="20"/>
      <c r="H14" s="20"/>
      <c r="I14" s="20"/>
      <c r="J14" s="20"/>
    </row>
    <row r="15" spans="1:10" s="73" customFormat="1">
      <c r="A15" s="17"/>
      <c r="B15" s="17"/>
      <c r="C15" s="17"/>
      <c r="D15" s="17"/>
      <c r="E15" s="20"/>
      <c r="F15" s="20"/>
      <c r="G15" s="20"/>
      <c r="H15" s="20"/>
      <c r="I15" s="20"/>
      <c r="J15" s="20"/>
    </row>
    <row r="16" spans="1:10" s="73" customFormat="1">
      <c r="A16" s="117" t="s">
        <v>100</v>
      </c>
      <c r="B16" s="117"/>
      <c r="C16" s="117"/>
      <c r="D16" s="117"/>
      <c r="E16" s="62"/>
      <c r="F16" s="20"/>
      <c r="G16" s="20"/>
      <c r="H16" s="20"/>
      <c r="I16" s="20"/>
      <c r="J16" s="20"/>
    </row>
    <row r="17" spans="1:10" s="73" customFormat="1">
      <c r="A17" s="74"/>
      <c r="B17" s="114"/>
      <c r="C17" s="115" t="s">
        <v>103</v>
      </c>
      <c r="D17" s="115" t="s">
        <v>51</v>
      </c>
      <c r="E17" s="74"/>
      <c r="F17" s="74"/>
      <c r="G17" s="74"/>
      <c r="H17" s="74"/>
      <c r="I17" s="74"/>
      <c r="J17" s="74"/>
    </row>
    <row r="18" spans="1:10" s="73" customFormat="1">
      <c r="A18" s="74"/>
      <c r="B18" s="114" t="s">
        <v>96</v>
      </c>
      <c r="C18" s="120"/>
      <c r="D18" s="120"/>
      <c r="E18" s="74"/>
      <c r="F18" s="74"/>
      <c r="G18" s="74"/>
      <c r="H18" s="74"/>
      <c r="I18" s="74"/>
      <c r="J18" s="74"/>
    </row>
    <row r="19" spans="1:10" s="73" customFormat="1">
      <c r="A19" s="74"/>
      <c r="B19" s="114" t="s">
        <v>97</v>
      </c>
      <c r="C19" s="120"/>
      <c r="D19" s="120"/>
      <c r="E19" s="74"/>
      <c r="F19" s="74"/>
      <c r="G19" s="74"/>
      <c r="H19" s="74"/>
      <c r="I19" s="74"/>
      <c r="J19" s="74"/>
    </row>
    <row r="20" spans="1:10" s="73" customFormat="1">
      <c r="A20" s="74"/>
      <c r="B20" s="116" t="s">
        <v>98</v>
      </c>
      <c r="C20" s="120"/>
      <c r="D20" s="120"/>
      <c r="E20" s="74"/>
      <c r="F20" s="74"/>
      <c r="G20" s="74"/>
      <c r="H20" s="74"/>
      <c r="I20" s="74"/>
      <c r="J20" s="74"/>
    </row>
    <row r="21" spans="1:10" s="73" customFormat="1">
      <c r="A21" s="20"/>
      <c r="B21" s="114" t="s">
        <v>99</v>
      </c>
      <c r="C21" s="115">
        <v>175</v>
      </c>
      <c r="D21" s="115">
        <v>60</v>
      </c>
      <c r="E21" s="74"/>
      <c r="F21" s="74"/>
      <c r="G21" s="74"/>
      <c r="H21" s="74"/>
      <c r="I21" s="74"/>
      <c r="J21" s="74"/>
    </row>
    <row r="22" spans="1:10" s="73" customFormat="1">
      <c r="A22" s="74"/>
      <c r="B22" s="74"/>
      <c r="C22" s="74"/>
      <c r="D22" s="74"/>
      <c r="E22" s="74"/>
      <c r="F22" s="74"/>
      <c r="G22" s="74"/>
      <c r="H22" s="74"/>
      <c r="I22" s="74"/>
      <c r="J22" s="74"/>
    </row>
    <row r="23" spans="1:10" s="73" customFormat="1">
      <c r="A23" s="74"/>
      <c r="B23" s="74"/>
      <c r="C23" s="74"/>
      <c r="D23" s="74"/>
      <c r="E23" s="74"/>
      <c r="F23" s="74"/>
      <c r="G23" s="74"/>
      <c r="H23" s="74"/>
      <c r="I23" s="74"/>
      <c r="J23" s="74"/>
    </row>
    <row r="24" spans="1:10" s="73" customFormat="1">
      <c r="A24" s="7" t="s">
        <v>104</v>
      </c>
      <c r="B24" s="4"/>
      <c r="C24" s="4"/>
      <c r="D24" s="4"/>
      <c r="E24" s="4"/>
      <c r="F24" s="4"/>
      <c r="G24" s="74"/>
      <c r="H24" s="74"/>
      <c r="I24" s="74"/>
      <c r="J24" s="74"/>
    </row>
    <row r="25" spans="1:10" s="73" customFormat="1">
      <c r="A25" s="20"/>
      <c r="B25" s="102"/>
      <c r="C25" s="115" t="s">
        <v>102</v>
      </c>
      <c r="D25" s="115" t="s">
        <v>51</v>
      </c>
      <c r="E25" s="74"/>
      <c r="F25" s="74"/>
      <c r="G25" s="74"/>
      <c r="H25" s="74"/>
      <c r="I25" s="74"/>
      <c r="J25" s="74"/>
    </row>
    <row r="26" spans="1:10" s="73" customFormat="1">
      <c r="A26" s="20"/>
      <c r="B26" s="102" t="s">
        <v>96</v>
      </c>
      <c r="C26" s="120"/>
      <c r="D26" s="120"/>
      <c r="E26" s="74"/>
      <c r="F26" s="74"/>
      <c r="G26" s="74"/>
      <c r="H26" s="74"/>
      <c r="I26" s="74"/>
      <c r="J26" s="74"/>
    </row>
    <row r="27" spans="1:10" s="73" customFormat="1">
      <c r="A27" s="20"/>
      <c r="B27" s="102" t="s">
        <v>97</v>
      </c>
      <c r="C27" s="120"/>
      <c r="D27" s="120"/>
      <c r="E27" s="74"/>
      <c r="F27" s="74"/>
      <c r="G27" s="74"/>
      <c r="H27" s="74"/>
      <c r="I27" s="74"/>
      <c r="J27" s="74"/>
    </row>
    <row r="28" spans="1:10" s="73" customFormat="1">
      <c r="A28" s="20"/>
      <c r="B28" s="102" t="s">
        <v>98</v>
      </c>
      <c r="C28" s="120"/>
      <c r="D28" s="120"/>
      <c r="E28" s="74"/>
      <c r="F28" s="74"/>
      <c r="G28" s="74"/>
      <c r="H28" s="74"/>
      <c r="I28" s="74"/>
      <c r="J28" s="74"/>
    </row>
    <row r="29" spans="1:10" s="73" customFormat="1">
      <c r="A29" s="74"/>
      <c r="B29" s="74"/>
      <c r="C29" s="74"/>
      <c r="D29" s="74"/>
      <c r="E29" s="74"/>
      <c r="F29" s="74"/>
      <c r="G29" s="74"/>
      <c r="H29" s="74"/>
      <c r="I29" s="74"/>
      <c r="J29" s="74"/>
    </row>
    <row r="30" spans="1:10" s="73" customFormat="1">
      <c r="A30" s="7" t="s">
        <v>101</v>
      </c>
      <c r="B30" s="74"/>
      <c r="C30" s="74"/>
      <c r="D30" s="58"/>
      <c r="E30" s="74"/>
      <c r="F30" s="74"/>
      <c r="G30" s="74"/>
      <c r="H30" s="74"/>
      <c r="I30" s="74"/>
      <c r="J30" s="74"/>
    </row>
    <row r="31" spans="1:10" s="73" customFormat="1">
      <c r="A31" s="74"/>
      <c r="B31" s="74"/>
      <c r="C31" s="74"/>
      <c r="D31" s="74"/>
      <c r="E31" s="74"/>
      <c r="F31" s="74"/>
      <c r="G31" s="74"/>
      <c r="H31" s="74"/>
      <c r="I31" s="74"/>
      <c r="J31" s="74"/>
    </row>
    <row r="32" spans="1:10" s="73" customFormat="1">
      <c r="A32" s="55" t="s">
        <v>16</v>
      </c>
      <c r="B32" s="55"/>
      <c r="C32" s="55"/>
      <c r="D32" s="55"/>
      <c r="E32" s="56"/>
      <c r="F32" s="74"/>
      <c r="G32" s="74"/>
      <c r="H32" s="74"/>
      <c r="I32" s="74"/>
      <c r="J32" s="74"/>
    </row>
    <row r="33" spans="1:10" s="73" customFormat="1">
      <c r="A33" s="74"/>
      <c r="B33" s="74"/>
      <c r="C33" s="74"/>
      <c r="D33" s="74"/>
      <c r="E33" s="74"/>
      <c r="F33" s="74"/>
      <c r="G33" s="74"/>
      <c r="H33" s="74"/>
      <c r="I33" s="74"/>
      <c r="J33" s="74"/>
    </row>
    <row r="34" spans="1:10" s="73" customFormat="1">
      <c r="A34" s="4" t="s">
        <v>15</v>
      </c>
      <c r="B34" s="74"/>
      <c r="C34" s="74"/>
      <c r="D34" s="60"/>
      <c r="E34" s="74"/>
      <c r="F34" s="74"/>
      <c r="G34" s="74"/>
      <c r="H34" s="74"/>
      <c r="I34" s="74"/>
      <c r="J34" s="74"/>
    </row>
    <row r="35" spans="1:10" s="73" customFormat="1">
      <c r="A35" s="4"/>
      <c r="B35" s="74"/>
      <c r="C35" s="74"/>
      <c r="D35" s="118"/>
      <c r="E35" s="74"/>
      <c r="F35" s="74"/>
      <c r="G35" s="74"/>
      <c r="H35" s="74"/>
      <c r="I35" s="74"/>
      <c r="J35" s="74"/>
    </row>
    <row r="36" spans="1:10" s="73" customFormat="1">
      <c r="A36" s="7" t="s">
        <v>14</v>
      </c>
      <c r="B36" s="74"/>
      <c r="C36" s="8"/>
      <c r="D36" s="119">
        <f>IF(C36&lt;(0.5*D34),IF(C36&lt;100000,C36,100000),IF((0.5*D34)&lt;100000,(0.5*D34),100000))</f>
        <v>0</v>
      </c>
      <c r="E36" s="74"/>
      <c r="F36" s="74"/>
      <c r="G36" s="74"/>
      <c r="H36" s="74"/>
      <c r="I36" s="74"/>
      <c r="J36" s="74"/>
    </row>
    <row r="37" spans="1:10" s="73" customFormat="1">
      <c r="A37" s="74"/>
      <c r="B37" s="74"/>
      <c r="C37" s="74"/>
      <c r="D37" s="74"/>
      <c r="E37" s="74"/>
      <c r="F37" s="74"/>
      <c r="G37" s="74"/>
      <c r="H37" s="74"/>
      <c r="I37" s="74"/>
      <c r="J37" s="74"/>
    </row>
    <row r="38" spans="1:10" s="73" customFormat="1">
      <c r="A38" s="74"/>
      <c r="B38" s="74"/>
      <c r="C38" s="74"/>
      <c r="D38" s="74"/>
      <c r="E38" s="74"/>
      <c r="F38" s="74"/>
      <c r="G38" s="74"/>
      <c r="H38" s="74"/>
      <c r="I38" s="74"/>
      <c r="J38" s="74"/>
    </row>
    <row r="39" spans="1:10" s="73" customFormat="1">
      <c r="A39" s="74"/>
      <c r="B39" s="74"/>
      <c r="C39" s="74"/>
      <c r="D39" s="74"/>
      <c r="E39" s="74"/>
      <c r="F39" s="74"/>
      <c r="G39" s="74"/>
      <c r="H39" s="74"/>
      <c r="I39" s="74"/>
      <c r="J39" s="74"/>
    </row>
    <row r="40" spans="1:10" s="73" customFormat="1">
      <c r="A40" s="74"/>
      <c r="B40" s="74"/>
      <c r="C40" s="74"/>
      <c r="D40" s="74"/>
      <c r="E40" s="74"/>
      <c r="F40" s="74"/>
      <c r="G40" s="74"/>
      <c r="H40" s="74"/>
      <c r="I40" s="74"/>
      <c r="J40" s="74"/>
    </row>
    <row r="41" spans="1:10" s="73" customFormat="1">
      <c r="A41" s="74"/>
      <c r="B41" s="74"/>
      <c r="C41" s="74"/>
      <c r="D41" s="74"/>
      <c r="E41" s="74"/>
      <c r="F41" s="74"/>
      <c r="G41" s="74"/>
      <c r="H41" s="74"/>
      <c r="I41" s="74"/>
      <c r="J41" s="74"/>
    </row>
    <row r="42" spans="1:10" s="73" customFormat="1">
      <c r="A42" s="74"/>
      <c r="B42" s="74"/>
      <c r="C42" s="74"/>
      <c r="D42" s="74"/>
      <c r="E42" s="74"/>
      <c r="F42" s="74"/>
      <c r="G42" s="74"/>
      <c r="H42" s="74"/>
      <c r="I42" s="74"/>
      <c r="J42" s="74"/>
    </row>
    <row r="43" spans="1:10" s="73" customFormat="1">
      <c r="A43" s="74"/>
      <c r="B43" s="74"/>
      <c r="C43" s="74"/>
      <c r="D43" s="74"/>
      <c r="E43" s="74"/>
      <c r="F43" s="74"/>
      <c r="G43" s="74"/>
      <c r="H43" s="74"/>
      <c r="I43" s="74"/>
      <c r="J43" s="74"/>
    </row>
    <row r="44" spans="1:10" s="73" customFormat="1">
      <c r="A44" s="74"/>
      <c r="B44" s="74"/>
      <c r="C44" s="74"/>
      <c r="D44" s="74"/>
      <c r="E44" s="74"/>
      <c r="F44" s="74"/>
      <c r="G44" s="74"/>
      <c r="H44" s="74"/>
      <c r="I44" s="74"/>
      <c r="J44" s="74"/>
    </row>
    <row r="45" spans="1:10" s="73" customFormat="1">
      <c r="A45" s="74"/>
      <c r="B45" s="74"/>
      <c r="C45" s="74"/>
      <c r="D45" s="74"/>
      <c r="E45" s="74"/>
      <c r="F45" s="74"/>
      <c r="G45" s="74"/>
      <c r="H45" s="74"/>
      <c r="I45" s="74"/>
      <c r="J45" s="74"/>
    </row>
    <row r="46" spans="1:10" s="73" customFormat="1">
      <c r="A46" s="74"/>
      <c r="B46" s="74"/>
      <c r="C46" s="74"/>
      <c r="D46" s="74"/>
      <c r="E46" s="74"/>
      <c r="F46" s="74"/>
      <c r="G46" s="74"/>
      <c r="H46" s="74"/>
      <c r="I46" s="74"/>
      <c r="J46" s="74"/>
    </row>
    <row r="47" spans="1:10" s="73" customFormat="1">
      <c r="A47" s="74"/>
      <c r="B47" s="74"/>
      <c r="C47" s="74"/>
      <c r="D47" s="74"/>
      <c r="E47" s="74"/>
      <c r="F47" s="74"/>
      <c r="G47" s="74"/>
      <c r="H47" s="74"/>
      <c r="I47" s="74"/>
      <c r="J47" s="74"/>
    </row>
    <row r="48" spans="1:10" s="73" customFormat="1">
      <c r="A48" s="74"/>
      <c r="B48" s="74"/>
      <c r="C48" s="74"/>
      <c r="D48" s="74"/>
      <c r="E48" s="74"/>
      <c r="F48" s="74"/>
      <c r="G48" s="74"/>
      <c r="H48" s="74"/>
      <c r="I48" s="74"/>
      <c r="J48" s="74"/>
    </row>
    <row r="49" spans="1:10" s="73" customFormat="1">
      <c r="A49" s="74"/>
      <c r="B49" s="74"/>
      <c r="C49" s="74"/>
      <c r="D49" s="74"/>
      <c r="E49" s="74"/>
      <c r="F49" s="74"/>
      <c r="G49" s="74"/>
      <c r="H49" s="74"/>
      <c r="I49" s="74"/>
      <c r="J49" s="74"/>
    </row>
    <row r="50" spans="1:10" s="73" customFormat="1">
      <c r="A50" s="74"/>
      <c r="B50" s="74"/>
      <c r="C50" s="74"/>
      <c r="D50" s="74"/>
      <c r="E50" s="74"/>
      <c r="F50" s="74"/>
      <c r="G50" s="74"/>
      <c r="H50" s="74"/>
      <c r="I50" s="74"/>
      <c r="J50" s="74"/>
    </row>
    <row r="51" spans="1:10" s="73" customFormat="1">
      <c r="A51" s="74"/>
      <c r="B51" s="74"/>
      <c r="C51" s="74"/>
      <c r="D51" s="74"/>
      <c r="E51" s="74"/>
      <c r="F51" s="74"/>
      <c r="G51" s="74"/>
      <c r="H51" s="74"/>
      <c r="I51" s="74"/>
      <c r="J51" s="74"/>
    </row>
    <row r="52" spans="1:10" s="73" customFormat="1">
      <c r="A52" s="74"/>
      <c r="B52" s="74"/>
      <c r="C52" s="74"/>
      <c r="D52" s="74"/>
      <c r="E52" s="74"/>
      <c r="F52" s="74"/>
      <c r="G52" s="74"/>
      <c r="H52" s="74"/>
      <c r="I52" s="162"/>
      <c r="J52" s="163"/>
    </row>
    <row r="53" spans="1:10" s="73" customFormat="1">
      <c r="A53" s="74"/>
      <c r="B53" s="74"/>
      <c r="C53" s="74"/>
      <c r="D53" s="74"/>
      <c r="E53" s="74"/>
      <c r="F53" s="74"/>
      <c r="G53" s="74"/>
      <c r="H53" s="74"/>
      <c r="I53" s="162"/>
      <c r="J53" s="163"/>
    </row>
    <row r="54" spans="1:10" s="73" customFormat="1">
      <c r="A54" s="4"/>
      <c r="B54" s="74"/>
      <c r="C54" s="74"/>
      <c r="D54" s="74"/>
      <c r="E54" s="74"/>
      <c r="F54" s="74"/>
      <c r="G54" s="74"/>
      <c r="H54" s="74"/>
      <c r="I54" s="162"/>
      <c r="J54" s="163"/>
    </row>
    <row r="55" spans="1:10" s="73" customFormat="1"/>
    <row r="56" spans="1:10" s="73" customFormat="1"/>
    <row r="57" spans="1:10" s="73" customFormat="1"/>
    <row r="58" spans="1:10" s="73" customFormat="1"/>
    <row r="59" spans="1:10" s="73" customFormat="1"/>
    <row r="60" spans="1:10" s="73" customFormat="1"/>
    <row r="61" spans="1:10" s="73" customFormat="1"/>
    <row r="62" spans="1:10" s="73" customFormat="1"/>
    <row r="63" spans="1:10" s="73" customFormat="1"/>
    <row r="64" spans="1:10" s="73" customFormat="1"/>
    <row r="65" s="73" customFormat="1"/>
    <row r="66" s="73" customFormat="1"/>
    <row r="67" s="73" customFormat="1"/>
    <row r="68" s="73" customFormat="1"/>
    <row r="69" s="73" customFormat="1"/>
    <row r="70" s="73" customFormat="1"/>
    <row r="71" s="73" customFormat="1"/>
    <row r="72" s="73" customFormat="1"/>
    <row r="73" s="73" customFormat="1"/>
    <row r="74" s="73" customFormat="1"/>
    <row r="75" s="73" customFormat="1"/>
    <row r="76" s="73" customFormat="1"/>
    <row r="77" s="73" customFormat="1"/>
    <row r="78" s="73" customFormat="1"/>
    <row r="79" s="73" customFormat="1"/>
    <row r="80" s="73" customFormat="1"/>
    <row r="81" s="73" customFormat="1"/>
    <row r="82" s="73" customFormat="1"/>
    <row r="83" s="73" customFormat="1"/>
    <row r="84" s="73" customFormat="1"/>
    <row r="85" s="73" customFormat="1"/>
    <row r="86" s="73" customFormat="1"/>
    <row r="87" s="73" customFormat="1"/>
    <row r="88" s="73" customFormat="1"/>
    <row r="89" s="73" customFormat="1"/>
    <row r="90" s="73" customFormat="1"/>
    <row r="91" s="73" customFormat="1"/>
    <row r="92" s="73" customFormat="1"/>
    <row r="93" s="73" customFormat="1"/>
    <row r="94" s="73" customFormat="1"/>
    <row r="95" s="73" customFormat="1"/>
    <row r="96" s="73" customFormat="1"/>
    <row r="97" s="73" customFormat="1"/>
    <row r="98" s="73" customFormat="1"/>
    <row r="99" s="73" customFormat="1"/>
    <row r="100" s="73" customFormat="1"/>
    <row r="101" s="73" customFormat="1"/>
    <row r="102" s="73" customFormat="1"/>
    <row r="103" s="73" customFormat="1"/>
    <row r="104" s="73" customFormat="1"/>
    <row r="105" s="73" customFormat="1"/>
    <row r="106" s="73" customFormat="1"/>
    <row r="107" s="73" customFormat="1"/>
    <row r="108" s="73" customFormat="1"/>
    <row r="109" s="73" customFormat="1"/>
    <row r="110" s="73" customFormat="1"/>
    <row r="111" s="73" customFormat="1"/>
    <row r="112" s="73" customFormat="1"/>
    <row r="113" s="73" customFormat="1"/>
    <row r="114" s="73" customFormat="1"/>
    <row r="115" s="73" customFormat="1"/>
    <row r="116" s="73" customFormat="1"/>
    <row r="117" s="73" customFormat="1"/>
    <row r="118" s="73" customFormat="1"/>
    <row r="119" s="73" customFormat="1"/>
    <row r="120" s="73" customFormat="1"/>
    <row r="121" s="73" customFormat="1"/>
    <row r="122" s="73" customFormat="1"/>
    <row r="123" s="73" customFormat="1"/>
    <row r="124" s="73" customFormat="1"/>
    <row r="125" s="73" customFormat="1"/>
    <row r="126" s="73" customFormat="1"/>
    <row r="127" s="73" customFormat="1"/>
    <row r="128" s="73" customFormat="1"/>
    <row r="129" s="73" customFormat="1"/>
    <row r="130" s="73" customFormat="1"/>
    <row r="131" s="73" customFormat="1"/>
    <row r="132" s="73" customFormat="1"/>
    <row r="133" s="73" customFormat="1"/>
    <row r="134" s="73" customFormat="1"/>
    <row r="135" s="73" customFormat="1"/>
    <row r="136" s="73" customFormat="1"/>
    <row r="137" s="73" customFormat="1"/>
    <row r="138" s="73" customFormat="1"/>
    <row r="139" s="73" customFormat="1"/>
    <row r="140" s="73" customFormat="1"/>
    <row r="141" s="73" customFormat="1"/>
    <row r="142" s="73" customFormat="1"/>
    <row r="143" s="73" customFormat="1"/>
    <row r="144" s="73" customFormat="1"/>
    <row r="145" s="73" customFormat="1"/>
    <row r="146" s="73" customFormat="1"/>
    <row r="147" s="73" customFormat="1"/>
    <row r="148" s="73" customFormat="1"/>
    <row r="149" s="73" customFormat="1"/>
    <row r="150" s="73" customFormat="1"/>
    <row r="151" s="73" customFormat="1"/>
    <row r="152" s="73" customFormat="1"/>
    <row r="153" s="73" customFormat="1"/>
    <row r="154" s="73" customFormat="1"/>
    <row r="155" s="73" customFormat="1"/>
    <row r="156" s="73" customFormat="1"/>
    <row r="157" s="73" customFormat="1"/>
    <row r="158" s="73" customFormat="1"/>
    <row r="159" s="73" customFormat="1"/>
    <row r="160" s="73" customFormat="1"/>
    <row r="161" s="73" customFormat="1"/>
    <row r="162" s="73" customFormat="1"/>
    <row r="163" s="73" customFormat="1"/>
    <row r="164" s="73" customFormat="1"/>
    <row r="165" s="73" customFormat="1"/>
    <row r="166" s="73" customFormat="1"/>
    <row r="167" s="73" customFormat="1"/>
    <row r="168" s="73" customFormat="1"/>
    <row r="169" s="73" customFormat="1"/>
    <row r="170" s="73" customFormat="1"/>
    <row r="171" s="73" customFormat="1"/>
    <row r="172" s="73" customFormat="1"/>
    <row r="173" s="73" customFormat="1"/>
    <row r="174" s="73" customFormat="1"/>
    <row r="175" s="73" customFormat="1"/>
    <row r="176" s="73" customFormat="1"/>
    <row r="177" s="73" customFormat="1"/>
    <row r="178" s="73" customFormat="1"/>
    <row r="179" s="73" customFormat="1"/>
    <row r="180" s="73" customFormat="1"/>
    <row r="181" s="73" customFormat="1"/>
    <row r="182" s="73" customFormat="1"/>
    <row r="183" s="73" customFormat="1"/>
    <row r="184" s="73" customFormat="1"/>
    <row r="185" s="73" customFormat="1"/>
    <row r="186" s="73" customFormat="1"/>
    <row r="187" s="73" customFormat="1"/>
    <row r="188" s="73" customFormat="1"/>
    <row r="189" s="73" customFormat="1"/>
    <row r="190" s="73" customFormat="1"/>
    <row r="191" s="73" customFormat="1"/>
    <row r="192" s="73" customFormat="1"/>
    <row r="193" s="73" customFormat="1"/>
    <row r="194" s="73" customFormat="1"/>
    <row r="195" s="73" customFormat="1"/>
    <row r="196" s="73" customFormat="1"/>
    <row r="197" s="73" customFormat="1"/>
    <row r="198" s="73" customFormat="1"/>
    <row r="199" s="73" customFormat="1"/>
    <row r="200" s="73" customFormat="1"/>
    <row r="201" s="73" customFormat="1"/>
    <row r="202" s="73" customFormat="1"/>
    <row r="203" s="73" customFormat="1"/>
    <row r="204" s="73" customFormat="1"/>
    <row r="205" s="73" customFormat="1"/>
    <row r="206" s="73" customFormat="1"/>
    <row r="207" s="73" customFormat="1"/>
    <row r="208" s="73" customFormat="1"/>
    <row r="209" s="73" customFormat="1"/>
    <row r="210" s="73" customFormat="1"/>
    <row r="211" s="73" customFormat="1"/>
    <row r="212" s="73" customFormat="1"/>
    <row r="213" s="73" customFormat="1"/>
    <row r="214" s="73" customFormat="1"/>
    <row r="215" s="73" customFormat="1"/>
    <row r="216" s="73" customFormat="1"/>
    <row r="217" s="73" customFormat="1"/>
    <row r="218" s="73" customFormat="1"/>
    <row r="219" s="73" customFormat="1"/>
    <row r="220" s="73" customFormat="1"/>
    <row r="221" s="73" customFormat="1"/>
    <row r="222" s="73" customFormat="1"/>
    <row r="223" s="73" customFormat="1"/>
    <row r="224" s="73" customFormat="1"/>
    <row r="225" s="73" customFormat="1"/>
    <row r="226" s="73" customFormat="1"/>
    <row r="227" s="73" customFormat="1"/>
    <row r="228" s="73" customFormat="1"/>
    <row r="229" s="73" customFormat="1"/>
    <row r="230" s="73" customFormat="1"/>
    <row r="231" s="73" customFormat="1"/>
    <row r="232" s="73" customFormat="1"/>
    <row r="233" s="73" customFormat="1"/>
    <row r="234" s="73" customFormat="1"/>
    <row r="235" s="73" customFormat="1"/>
    <row r="236" s="73" customFormat="1"/>
    <row r="237" s="73" customFormat="1"/>
    <row r="238" s="73" customFormat="1"/>
    <row r="239" s="73" customFormat="1"/>
    <row r="240" s="73" customFormat="1"/>
    <row r="241" s="73" customFormat="1"/>
    <row r="242" s="73" customFormat="1"/>
    <row r="243" s="73" customFormat="1"/>
    <row r="244" s="73" customFormat="1"/>
    <row r="245" s="73" customFormat="1"/>
    <row r="246" s="73" customFormat="1"/>
    <row r="247" s="73" customFormat="1"/>
    <row r="248" s="73" customFormat="1"/>
    <row r="249" s="73" customFormat="1"/>
    <row r="250" s="73" customFormat="1"/>
    <row r="251" s="73" customFormat="1"/>
    <row r="252" s="73" customFormat="1"/>
    <row r="253" s="73" customFormat="1"/>
    <row r="254" s="73" customFormat="1"/>
    <row r="255" s="73" customFormat="1"/>
    <row r="256" s="73" customFormat="1"/>
    <row r="257" s="73" customFormat="1"/>
    <row r="258" s="73" customFormat="1"/>
    <row r="259" s="73" customFormat="1"/>
    <row r="260" s="73" customFormat="1"/>
    <row r="261" s="73" customFormat="1"/>
    <row r="262" s="73" customFormat="1"/>
    <row r="263" s="73" customFormat="1"/>
    <row r="264" s="73" customFormat="1"/>
    <row r="265" s="73" customFormat="1"/>
    <row r="266" s="73" customFormat="1"/>
    <row r="267" s="73" customFormat="1"/>
    <row r="268" s="73" customFormat="1"/>
    <row r="269" s="73" customFormat="1"/>
    <row r="270" s="73" customFormat="1"/>
    <row r="271" s="73" customFormat="1"/>
    <row r="272" s="73" customFormat="1"/>
    <row r="273" s="73" customFormat="1"/>
    <row r="274" s="73" customFormat="1"/>
    <row r="275" s="73" customFormat="1"/>
    <row r="276" s="73" customFormat="1"/>
    <row r="277" s="73" customFormat="1"/>
    <row r="278" s="73" customFormat="1"/>
    <row r="279" s="73" customFormat="1"/>
    <row r="280" s="73" customFormat="1"/>
    <row r="281" s="73" customFormat="1"/>
    <row r="282" s="73" customFormat="1"/>
    <row r="283" s="73" customFormat="1"/>
    <row r="284" s="73" customFormat="1"/>
    <row r="285" s="73" customFormat="1"/>
    <row r="286" s="73" customFormat="1"/>
    <row r="287" s="73" customFormat="1"/>
    <row r="288" s="73" customFormat="1"/>
    <row r="289" s="73" customFormat="1"/>
    <row r="290" s="73" customFormat="1"/>
    <row r="291" s="73" customFormat="1"/>
    <row r="292" s="73" customFormat="1"/>
    <row r="293" s="73" customFormat="1"/>
    <row r="294" s="73" customFormat="1"/>
    <row r="295" s="73" customFormat="1"/>
    <row r="296" s="73" customFormat="1"/>
    <row r="297" s="73" customFormat="1"/>
    <row r="298" s="73" customFormat="1"/>
    <row r="299" s="73" customFormat="1"/>
    <row r="300" s="73" customFormat="1"/>
    <row r="301" s="73" customFormat="1"/>
    <row r="302" s="73" customFormat="1"/>
    <row r="303" s="73" customFormat="1"/>
    <row r="304" s="73" customFormat="1"/>
    <row r="305" s="73" customFormat="1"/>
    <row r="306" s="73" customFormat="1"/>
    <row r="307" s="73" customFormat="1"/>
    <row r="308" s="73" customFormat="1"/>
    <row r="309" s="73" customFormat="1"/>
    <row r="310" s="73" customFormat="1"/>
    <row r="311" s="73" customFormat="1"/>
    <row r="312" s="73" customFormat="1"/>
    <row r="313" s="73" customFormat="1"/>
    <row r="314" s="73" customFormat="1"/>
    <row r="315" s="73" customFormat="1"/>
    <row r="316" s="73" customFormat="1"/>
    <row r="317" s="73" customFormat="1"/>
    <row r="318" s="73" customFormat="1"/>
    <row r="319" s="73" customFormat="1"/>
    <row r="320" s="73" customFormat="1"/>
    <row r="321" s="73" customFormat="1"/>
    <row r="322" s="73" customFormat="1"/>
    <row r="323" s="73" customFormat="1"/>
    <row r="324" s="73" customFormat="1"/>
    <row r="325" s="73" customFormat="1"/>
    <row r="326" s="73" customFormat="1"/>
    <row r="327" s="73" customFormat="1"/>
    <row r="328" s="73" customFormat="1"/>
    <row r="329" s="73" customFormat="1"/>
    <row r="330" s="73" customFormat="1"/>
    <row r="331" s="73" customFormat="1"/>
    <row r="332" s="73" customFormat="1"/>
    <row r="333" s="73" customFormat="1"/>
    <row r="334" s="73" customFormat="1"/>
    <row r="335" s="73" customFormat="1"/>
    <row r="336" s="73" customFormat="1"/>
    <row r="337" s="73" customFormat="1"/>
    <row r="338" s="73" customFormat="1"/>
    <row r="339" s="73" customFormat="1"/>
    <row r="340" s="73" customFormat="1"/>
    <row r="341" s="73" customFormat="1"/>
    <row r="342" s="73" customFormat="1"/>
    <row r="343" s="73" customFormat="1"/>
    <row r="344" s="73" customFormat="1"/>
    <row r="345" s="73" customFormat="1"/>
    <row r="346" s="73" customFormat="1"/>
    <row r="347" s="73" customFormat="1"/>
    <row r="348" s="73" customFormat="1"/>
    <row r="349" s="73" customFormat="1"/>
    <row r="350" s="73" customFormat="1"/>
    <row r="351" s="73" customFormat="1"/>
    <row r="352" s="73" customFormat="1"/>
    <row r="353" s="73" customFormat="1"/>
    <row r="354" s="73" customFormat="1"/>
    <row r="355" s="73" customFormat="1"/>
    <row r="356" s="73" customFormat="1"/>
    <row r="357" s="73" customFormat="1"/>
    <row r="358" s="73" customFormat="1"/>
    <row r="359" s="73" customFormat="1"/>
    <row r="360" s="73" customFormat="1"/>
    <row r="361" s="73" customFormat="1"/>
    <row r="362" s="73" customFormat="1"/>
    <row r="363" s="73" customFormat="1"/>
    <row r="364" s="73" customFormat="1"/>
    <row r="365" s="73" customFormat="1"/>
    <row r="366" s="73" customFormat="1"/>
    <row r="367" s="73" customFormat="1"/>
    <row r="368" s="73" customFormat="1"/>
    <row r="369" s="73" customFormat="1"/>
    <row r="370" s="73" customFormat="1"/>
    <row r="371" s="73" customFormat="1"/>
    <row r="372" s="73" customFormat="1"/>
    <row r="373" s="73" customFormat="1"/>
    <row r="374" s="73" customFormat="1"/>
    <row r="375" s="73" customFormat="1"/>
    <row r="376" s="73" customFormat="1"/>
    <row r="377" s="73" customFormat="1"/>
    <row r="378" s="73" customFormat="1"/>
    <row r="379" s="73" customFormat="1"/>
    <row r="380" s="73" customFormat="1"/>
    <row r="381" s="73" customFormat="1"/>
    <row r="382" s="73" customFormat="1"/>
    <row r="383" s="73" customFormat="1"/>
    <row r="384" s="73" customFormat="1"/>
    <row r="385" s="73" customFormat="1"/>
    <row r="386" s="73" customFormat="1"/>
    <row r="387" s="73" customFormat="1"/>
    <row r="388" s="73" customFormat="1"/>
    <row r="389" s="73" customFormat="1"/>
    <row r="390" s="73" customFormat="1"/>
    <row r="391" s="73" customFormat="1"/>
    <row r="392" s="73" customFormat="1"/>
    <row r="393" s="73" customFormat="1"/>
    <row r="394" s="73" customFormat="1"/>
    <row r="395" s="73" customFormat="1"/>
    <row r="396" s="73" customFormat="1"/>
    <row r="397" s="73" customFormat="1"/>
    <row r="398" s="73" customFormat="1"/>
    <row r="399" s="73" customFormat="1"/>
    <row r="400" s="73" customFormat="1"/>
    <row r="401" s="73" customFormat="1"/>
    <row r="402" s="73" customFormat="1"/>
    <row r="403" s="73" customFormat="1"/>
    <row r="404" s="73" customFormat="1"/>
    <row r="405" s="73" customFormat="1"/>
    <row r="406" s="73" customFormat="1"/>
    <row r="407" s="73" customFormat="1"/>
    <row r="408" s="73" customFormat="1"/>
    <row r="409" s="73" customFormat="1"/>
    <row r="410" s="73" customFormat="1"/>
    <row r="411" s="73" customFormat="1"/>
    <row r="412" s="73" customFormat="1"/>
    <row r="413" s="73" customFormat="1"/>
    <row r="414" s="73" customFormat="1"/>
    <row r="415" s="73" customFormat="1"/>
    <row r="416" s="73" customFormat="1"/>
    <row r="417" s="73" customFormat="1"/>
    <row r="418" s="73" customFormat="1"/>
    <row r="419" s="73" customFormat="1"/>
    <row r="420" s="73" customFormat="1"/>
    <row r="421" s="73" customFormat="1"/>
    <row r="422" s="73" customFormat="1"/>
    <row r="423" s="73" customFormat="1"/>
    <row r="424" s="73" customFormat="1"/>
    <row r="425" s="73" customFormat="1"/>
    <row r="426" s="73" customFormat="1"/>
    <row r="427" s="73" customFormat="1"/>
    <row r="428" s="73" customFormat="1"/>
    <row r="429" s="73" customFormat="1"/>
    <row r="430" s="73" customFormat="1"/>
    <row r="431" s="73" customFormat="1"/>
    <row r="432" s="73" customFormat="1"/>
    <row r="433" s="73" customFormat="1"/>
    <row r="434" s="73" customFormat="1"/>
    <row r="435" s="73" customFormat="1"/>
    <row r="436" s="73" customFormat="1"/>
    <row r="437" s="73" customFormat="1"/>
    <row r="438" s="73" customFormat="1"/>
    <row r="439" s="73" customFormat="1"/>
    <row r="440" s="73" customFormat="1"/>
    <row r="441" s="73" customFormat="1"/>
    <row r="442" s="73" customFormat="1"/>
    <row r="443" s="73" customFormat="1"/>
    <row r="444" s="73" customFormat="1"/>
    <row r="445" s="73" customFormat="1"/>
    <row r="446" s="73" customFormat="1"/>
    <row r="447" s="73" customFormat="1"/>
    <row r="448" s="73" customFormat="1"/>
    <row r="449" s="73" customFormat="1"/>
    <row r="450" s="73" customFormat="1"/>
    <row r="451" s="73" customFormat="1"/>
    <row r="452" s="73" customFormat="1"/>
    <row r="453" s="73" customFormat="1"/>
    <row r="454" s="73" customFormat="1"/>
    <row r="455" s="73" customFormat="1"/>
    <row r="456" s="73" customFormat="1"/>
    <row r="457" s="73" customFormat="1"/>
    <row r="458" s="73" customFormat="1"/>
    <row r="459" s="73" customFormat="1"/>
    <row r="460" s="73" customFormat="1"/>
    <row r="461" s="73" customFormat="1"/>
    <row r="462" s="73" customFormat="1"/>
    <row r="463" s="73" customFormat="1"/>
    <row r="464" s="73" customFormat="1"/>
    <row r="465" s="73" customFormat="1"/>
    <row r="466" s="73" customFormat="1"/>
    <row r="467" s="73" customFormat="1"/>
    <row r="468" s="73" customFormat="1"/>
    <row r="469" s="73" customFormat="1"/>
    <row r="470" s="73" customFormat="1"/>
    <row r="471" s="73" customFormat="1"/>
    <row r="472" s="73" customFormat="1"/>
    <row r="473" s="73" customFormat="1"/>
    <row r="474" s="73" customFormat="1"/>
    <row r="475" s="73" customFormat="1"/>
    <row r="476" s="73" customFormat="1"/>
    <row r="477" s="73" customFormat="1"/>
    <row r="478" s="73" customFormat="1"/>
    <row r="479" s="73" customFormat="1"/>
    <row r="480" s="73" customFormat="1"/>
    <row r="481" s="73" customFormat="1"/>
    <row r="482" s="73" customFormat="1"/>
    <row r="483" s="73" customFormat="1"/>
    <row r="484" s="73" customFormat="1"/>
    <row r="485" s="73" customFormat="1"/>
    <row r="486" s="73" customFormat="1"/>
    <row r="487" s="73" customFormat="1"/>
    <row r="488" s="73" customFormat="1"/>
    <row r="489" s="73" customFormat="1"/>
    <row r="490" s="73" customFormat="1"/>
    <row r="491" s="73" customFormat="1"/>
    <row r="492" s="73" customFormat="1"/>
    <row r="493" s="73" customFormat="1"/>
    <row r="494" s="73" customFormat="1"/>
    <row r="495" s="73" customFormat="1"/>
    <row r="496" s="73" customFormat="1"/>
    <row r="497" s="73" customFormat="1"/>
    <row r="498" s="73" customFormat="1"/>
    <row r="499" s="73" customFormat="1"/>
    <row r="500" s="73" customFormat="1"/>
    <row r="501" s="73" customFormat="1"/>
    <row r="502" s="73" customFormat="1"/>
    <row r="503" s="73" customFormat="1"/>
    <row r="504" s="73" customFormat="1"/>
    <row r="505" s="73" customFormat="1"/>
    <row r="506" s="73" customFormat="1"/>
    <row r="507" s="73" customFormat="1"/>
    <row r="508" s="73" customFormat="1"/>
    <row r="509" s="73" customFormat="1"/>
    <row r="510" s="73" customFormat="1"/>
    <row r="511" s="73" customFormat="1"/>
    <row r="512" s="73" customFormat="1"/>
    <row r="513" s="73" customFormat="1"/>
    <row r="514" s="73" customFormat="1"/>
    <row r="515" s="73" customFormat="1"/>
    <row r="516" s="73" customFormat="1"/>
    <row r="517" s="73" customFormat="1"/>
    <row r="518" s="73" customFormat="1"/>
    <row r="519" s="73" customFormat="1"/>
    <row r="520" s="73" customFormat="1"/>
    <row r="521" s="73" customFormat="1"/>
    <row r="522" s="73" customFormat="1"/>
    <row r="523" s="73" customFormat="1"/>
    <row r="524" s="73" customFormat="1"/>
    <row r="525" s="73" customFormat="1"/>
    <row r="526" s="73" customFormat="1"/>
    <row r="527" s="73" customFormat="1"/>
    <row r="528" s="73" customFormat="1"/>
    <row r="529" s="73" customFormat="1"/>
    <row r="530" s="73" customFormat="1"/>
    <row r="531" s="73" customFormat="1"/>
    <row r="532" s="73" customFormat="1"/>
    <row r="533" s="73" customFormat="1"/>
    <row r="534" s="73" customFormat="1"/>
    <row r="535" s="73" customFormat="1"/>
    <row r="536" s="73" customFormat="1"/>
    <row r="537" s="73" customFormat="1"/>
    <row r="538" s="73" customFormat="1"/>
    <row r="539" s="73" customFormat="1"/>
    <row r="540" s="73" customFormat="1"/>
    <row r="541" s="73" customFormat="1"/>
    <row r="542" s="73" customFormat="1"/>
    <row r="543" s="73" customFormat="1"/>
    <row r="544" s="73" customFormat="1"/>
    <row r="545" s="73" customFormat="1"/>
    <row r="546" s="73" customFormat="1"/>
    <row r="547" s="73" customFormat="1"/>
    <row r="548" s="73" customFormat="1"/>
    <row r="549" s="73" customFormat="1"/>
    <row r="550" s="73" customFormat="1"/>
    <row r="551" s="73" customFormat="1"/>
    <row r="552" s="73" customFormat="1"/>
    <row r="553" s="73" customFormat="1"/>
    <row r="554" s="73" customFormat="1"/>
    <row r="555" s="73" customFormat="1"/>
    <row r="556" s="73" customFormat="1"/>
    <row r="557" s="73" customFormat="1"/>
    <row r="558" s="73" customFormat="1"/>
    <row r="559" s="73" customFormat="1"/>
    <row r="560" s="73" customFormat="1"/>
    <row r="561" s="73" customFormat="1"/>
    <row r="562" s="73" customFormat="1"/>
    <row r="563" s="73" customFormat="1"/>
    <row r="564" s="73" customFormat="1"/>
    <row r="565" s="73" customFormat="1"/>
    <row r="566" s="73" customFormat="1"/>
    <row r="567" s="73" customFormat="1"/>
    <row r="568" s="73" customFormat="1"/>
    <row r="569" s="73" customFormat="1"/>
    <row r="570" s="73" customFormat="1"/>
    <row r="571" s="73" customFormat="1"/>
    <row r="572" s="73" customFormat="1"/>
    <row r="573" s="73" customFormat="1"/>
    <row r="574" s="73" customFormat="1"/>
    <row r="575" s="73" customFormat="1"/>
    <row r="576" s="73" customFormat="1"/>
    <row r="577" s="73" customFormat="1"/>
    <row r="578" s="73" customFormat="1"/>
    <row r="579" s="73" customFormat="1"/>
    <row r="580" s="73" customFormat="1"/>
    <row r="581" s="73" customFormat="1"/>
    <row r="582" s="73" customFormat="1"/>
    <row r="583" s="73" customFormat="1"/>
    <row r="584" s="73" customFormat="1"/>
    <row r="585" s="73" customFormat="1"/>
    <row r="586" s="73" customFormat="1"/>
    <row r="587" s="73" customFormat="1"/>
    <row r="588" s="73" customFormat="1"/>
    <row r="589" s="73" customFormat="1"/>
    <row r="590" s="73" customFormat="1"/>
    <row r="591" s="73" customFormat="1"/>
    <row r="592" s="73" customFormat="1"/>
    <row r="593" s="73" customFormat="1"/>
    <row r="594" s="73" customFormat="1"/>
    <row r="595" s="73" customFormat="1"/>
    <row r="596" s="73" customFormat="1"/>
    <row r="597" s="73" customFormat="1"/>
    <row r="598" s="73" customFormat="1"/>
    <row r="599" s="73" customFormat="1"/>
    <row r="600" s="73" customFormat="1"/>
    <row r="601" s="73" customFormat="1"/>
    <row r="602" s="73" customFormat="1"/>
    <row r="603" s="73" customFormat="1"/>
    <row r="604" s="73" customFormat="1"/>
    <row r="605" s="73" customFormat="1"/>
    <row r="606" s="73" customFormat="1"/>
    <row r="607" s="73" customFormat="1"/>
    <row r="608" s="73" customFormat="1"/>
    <row r="609" s="73" customFormat="1"/>
    <row r="610" s="73" customFormat="1"/>
    <row r="611" s="73" customFormat="1"/>
    <row r="612" s="73" customFormat="1"/>
    <row r="613" s="73" customFormat="1"/>
    <row r="614" s="73" customFormat="1"/>
    <row r="615" s="73" customFormat="1"/>
    <row r="616" s="73" customFormat="1"/>
    <row r="617" s="73" customFormat="1"/>
    <row r="618" s="73" customFormat="1"/>
    <row r="619" s="73" customFormat="1"/>
    <row r="620" s="73" customFormat="1"/>
    <row r="621" s="73" customFormat="1"/>
    <row r="622" s="73" customFormat="1"/>
    <row r="623" s="73" customFormat="1"/>
    <row r="624" s="73" customFormat="1"/>
    <row r="625" s="73" customFormat="1"/>
    <row r="626" s="73" customFormat="1"/>
    <row r="627" s="73" customFormat="1"/>
    <row r="628" s="73" customFormat="1"/>
    <row r="629" s="73" customFormat="1"/>
  </sheetData>
  <sheetProtection algorithmName="SHA-512" hashValue="EMaup1QLY2nie9dn8C3aQ+YgQIooztCXSo4cKa81SL3fzYLcqxaE176zfi3IFTG2FJXH5FdRTk1V6Ot3jOVA0w==" saltValue="Txd8C6WXLFyMAYjdrXjGVw==" spinCount="100000" sheet="1" objects="1" scenarios="1"/>
  <mergeCells count="4">
    <mergeCell ref="A4:J7"/>
    <mergeCell ref="I52:J52"/>
    <mergeCell ref="I53:J53"/>
    <mergeCell ref="I54:J54"/>
  </mergeCells>
  <pageMargins left="0.5" right="0.5" top="0.5" bottom="0.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5</xdr:col>
                    <xdr:colOff>466725</xdr:colOff>
                    <xdr:row>10</xdr:row>
                    <xdr:rowOff>133350</xdr:rowOff>
                  </from>
                  <to>
                    <xdr:col>8</xdr:col>
                    <xdr:colOff>161925</xdr:colOff>
                    <xdr:row>12</xdr:row>
                    <xdr:rowOff>28575</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1</xdr:col>
                    <xdr:colOff>457200</xdr:colOff>
                    <xdr:row>10</xdr:row>
                    <xdr:rowOff>133350</xdr:rowOff>
                  </from>
                  <to>
                    <xdr:col>4</xdr:col>
                    <xdr:colOff>66675</xdr:colOff>
                    <xdr:row>12</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W626"/>
  <sheetViews>
    <sheetView showGridLines="0" showRowColHeaders="0" topLeftCell="A13" zoomScaleNormal="100" zoomScalePageLayoutView="70" workbookViewId="0">
      <selection activeCell="D18" sqref="D18"/>
    </sheetView>
  </sheetViews>
  <sheetFormatPr defaultColWidth="8.7109375" defaultRowHeight="12.75"/>
  <cols>
    <col min="1" max="2" width="8.7109375" style="1"/>
    <col min="3" max="3" width="9.28515625" style="1" customWidth="1"/>
    <col min="4" max="4" width="10.28515625" style="1" bestFit="1" customWidth="1"/>
    <col min="5" max="10" width="8.7109375" style="1"/>
    <col min="11" max="127" width="8.7109375" style="2"/>
    <col min="128" max="16384" width="8.7109375" style="1"/>
  </cols>
  <sheetData>
    <row r="1" spans="1:10" ht="31.5">
      <c r="A1" s="127" t="s">
        <v>117</v>
      </c>
      <c r="B1" s="3"/>
      <c r="C1" s="3"/>
      <c r="D1" s="3"/>
      <c r="E1" s="3"/>
      <c r="F1" s="3"/>
      <c r="G1" s="3"/>
      <c r="H1" s="3"/>
      <c r="I1" s="3"/>
      <c r="J1" s="3"/>
    </row>
    <row r="2" spans="1:10" ht="20.25">
      <c r="A2" s="54"/>
      <c r="B2" s="3"/>
      <c r="C2" s="3"/>
      <c r="D2" s="3"/>
      <c r="E2" s="3"/>
      <c r="F2" s="3"/>
      <c r="G2" s="3"/>
      <c r="H2" s="3"/>
      <c r="I2" s="3"/>
      <c r="J2" s="3"/>
    </row>
    <row r="3" spans="1:10" ht="20.25">
      <c r="A3" s="54"/>
      <c r="B3" s="3"/>
      <c r="C3" s="3"/>
      <c r="D3" s="3"/>
      <c r="E3" s="3"/>
      <c r="F3" s="3"/>
      <c r="G3" s="3"/>
      <c r="H3" s="3"/>
      <c r="I3" s="3"/>
      <c r="J3" s="3"/>
    </row>
    <row r="4" spans="1:10">
      <c r="A4" s="164" t="s">
        <v>47</v>
      </c>
      <c r="B4" s="164"/>
      <c r="C4" s="164"/>
      <c r="D4" s="164"/>
      <c r="E4" s="164"/>
      <c r="F4" s="164"/>
      <c r="G4" s="164"/>
      <c r="H4" s="164"/>
      <c r="I4" s="164"/>
      <c r="J4" s="164"/>
    </row>
    <row r="5" spans="1:10">
      <c r="A5" s="164"/>
      <c r="B5" s="164"/>
      <c r="C5" s="164"/>
      <c r="D5" s="164"/>
      <c r="E5" s="164"/>
      <c r="F5" s="164"/>
      <c r="G5" s="164"/>
      <c r="H5" s="164"/>
      <c r="I5" s="164"/>
      <c r="J5" s="164"/>
    </row>
    <row r="6" spans="1:10">
      <c r="A6" s="164"/>
      <c r="B6" s="164"/>
      <c r="C6" s="164"/>
      <c r="D6" s="164"/>
      <c r="E6" s="164"/>
      <c r="F6" s="164"/>
      <c r="G6" s="164"/>
      <c r="H6" s="164"/>
      <c r="I6" s="164"/>
      <c r="J6" s="164"/>
    </row>
    <row r="7" spans="1:10" ht="13.5" customHeight="1">
      <c r="A7" s="164"/>
      <c r="B7" s="164"/>
      <c r="C7" s="164"/>
      <c r="D7" s="164"/>
      <c r="E7" s="164"/>
      <c r="F7" s="164"/>
      <c r="G7" s="164"/>
      <c r="H7" s="164"/>
      <c r="I7" s="164"/>
      <c r="J7" s="164"/>
    </row>
    <row r="8" spans="1:10">
      <c r="A8" s="164"/>
      <c r="B8" s="164"/>
      <c r="C8" s="164"/>
      <c r="D8" s="164"/>
      <c r="E8" s="164"/>
      <c r="F8" s="164"/>
      <c r="G8" s="164"/>
      <c r="H8" s="164"/>
      <c r="I8" s="164"/>
      <c r="J8" s="164"/>
    </row>
    <row r="9" spans="1:10">
      <c r="A9" s="55" t="s">
        <v>16</v>
      </c>
      <c r="B9" s="55"/>
      <c r="C9" s="55"/>
      <c r="D9" s="55"/>
      <c r="E9" s="3"/>
      <c r="F9" s="3"/>
      <c r="G9" s="3"/>
      <c r="H9" s="3"/>
      <c r="I9" s="3"/>
      <c r="J9" s="3"/>
    </row>
    <row r="10" spans="1:10">
      <c r="A10" s="62" t="s">
        <v>31</v>
      </c>
      <c r="B10" s="3"/>
      <c r="C10" s="3"/>
      <c r="D10" s="58"/>
      <c r="E10" s="3"/>
      <c r="F10" s="3"/>
      <c r="G10" s="3"/>
      <c r="H10" s="3"/>
      <c r="I10" s="3"/>
      <c r="J10" s="3"/>
    </row>
    <row r="11" spans="1:10">
      <c r="A11" s="62" t="s">
        <v>32</v>
      </c>
      <c r="B11" s="3"/>
      <c r="C11" s="3"/>
      <c r="D11" s="58"/>
      <c r="E11" s="3"/>
      <c r="F11" s="3"/>
      <c r="G11" s="3"/>
      <c r="H11" s="3"/>
      <c r="I11" s="3"/>
      <c r="J11" s="3"/>
    </row>
    <row r="12" spans="1:10">
      <c r="A12" s="63" t="s">
        <v>33</v>
      </c>
      <c r="B12" s="18"/>
      <c r="C12" s="18"/>
      <c r="D12" s="3"/>
      <c r="E12" s="3"/>
      <c r="F12" s="3"/>
      <c r="G12" s="3"/>
      <c r="H12" s="3"/>
      <c r="I12" s="3"/>
      <c r="J12" s="3"/>
    </row>
    <row r="13" spans="1:10">
      <c r="A13" s="3"/>
      <c r="B13" s="3"/>
      <c r="C13" s="3"/>
      <c r="D13" s="3"/>
      <c r="E13" s="3"/>
      <c r="F13" s="3"/>
      <c r="G13" s="3"/>
      <c r="H13" s="3"/>
      <c r="I13" s="3"/>
      <c r="J13" s="3"/>
    </row>
    <row r="14" spans="1:10">
      <c r="A14" s="3"/>
      <c r="B14" s="3"/>
      <c r="C14" s="3"/>
      <c r="D14" s="3"/>
      <c r="E14" s="3"/>
      <c r="F14" s="3"/>
      <c r="G14" s="3"/>
      <c r="H14" s="3"/>
      <c r="I14" s="3"/>
      <c r="J14" s="3"/>
    </row>
    <row r="15" spans="1:10">
      <c r="A15" s="3"/>
      <c r="B15" s="3"/>
      <c r="C15" s="3"/>
      <c r="D15" s="3"/>
      <c r="E15" s="3"/>
      <c r="F15" s="3"/>
      <c r="G15" s="3"/>
      <c r="H15" s="3"/>
      <c r="I15" s="3"/>
      <c r="J15" s="3"/>
    </row>
    <row r="16" spans="1:10">
      <c r="A16" s="55" t="s">
        <v>16</v>
      </c>
      <c r="B16" s="55"/>
      <c r="C16" s="55"/>
      <c r="D16" s="55"/>
      <c r="E16" s="3"/>
      <c r="F16" s="3"/>
      <c r="G16" s="3"/>
      <c r="H16" s="3"/>
      <c r="I16" s="3"/>
      <c r="J16" s="3"/>
    </row>
    <row r="17" spans="1:127">
      <c r="A17" s="4" t="s">
        <v>15</v>
      </c>
      <c r="B17" s="3"/>
      <c r="C17" s="3"/>
      <c r="D17" s="60"/>
      <c r="E17" s="3"/>
      <c r="F17" s="3"/>
      <c r="G17" s="3"/>
      <c r="H17" s="3"/>
      <c r="I17" s="3"/>
      <c r="J17" s="3"/>
    </row>
    <row r="18" spans="1:127" s="72" customFormat="1">
      <c r="A18" s="4"/>
      <c r="B18" s="74"/>
      <c r="C18" s="74"/>
      <c r="D18" s="112"/>
      <c r="E18" s="74"/>
      <c r="F18" s="74"/>
      <c r="G18" s="74"/>
      <c r="H18" s="74"/>
      <c r="I18" s="74"/>
      <c r="J18" s="74"/>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row>
    <row r="19" spans="1:127">
      <c r="A19" s="64" t="s">
        <v>45</v>
      </c>
      <c r="B19" s="3"/>
      <c r="C19" s="8">
        <f>D10*10</f>
        <v>0</v>
      </c>
      <c r="D19" s="111">
        <f>IF(C19&lt;(0.5*D17),IF(C19&lt;100000,C19,100000),IF((0.5*D17)&lt;100000,(0.5*D17),100000))</f>
        <v>0</v>
      </c>
      <c r="E19" s="3"/>
      <c r="F19" s="3"/>
      <c r="G19" s="3"/>
      <c r="H19" s="3"/>
      <c r="I19" s="3"/>
      <c r="J19" s="3"/>
    </row>
    <row r="20" spans="1:127">
      <c r="A20" s="3"/>
      <c r="B20" s="3"/>
      <c r="C20" s="3"/>
      <c r="D20" s="3"/>
      <c r="E20" s="3"/>
      <c r="F20" s="3"/>
      <c r="G20" s="3"/>
      <c r="H20" s="3"/>
      <c r="I20" s="3"/>
      <c r="J20" s="3"/>
    </row>
    <row r="21" spans="1:127">
      <c r="A21" s="3"/>
      <c r="B21" s="3"/>
      <c r="C21" s="3"/>
      <c r="D21" s="3"/>
      <c r="E21" s="3"/>
      <c r="F21" s="3"/>
      <c r="G21" s="3"/>
      <c r="H21" s="3"/>
      <c r="I21" s="3"/>
      <c r="J21" s="3"/>
    </row>
    <row r="22" spans="1:127">
      <c r="A22" s="3"/>
      <c r="B22" s="3"/>
      <c r="C22" s="3"/>
      <c r="D22" s="3"/>
      <c r="E22" s="3"/>
      <c r="F22" s="3"/>
      <c r="G22" s="3"/>
      <c r="H22" s="3"/>
      <c r="I22" s="3"/>
      <c r="J22" s="3"/>
    </row>
    <row r="23" spans="1:127">
      <c r="A23" s="3"/>
      <c r="B23" s="3"/>
      <c r="C23" s="3"/>
      <c r="D23" s="3"/>
      <c r="E23" s="3"/>
      <c r="F23" s="3"/>
      <c r="G23" s="3"/>
      <c r="H23" s="3"/>
      <c r="I23" s="3"/>
      <c r="J23" s="3"/>
    </row>
    <row r="24" spans="1:127">
      <c r="A24" s="3"/>
      <c r="B24" s="3"/>
      <c r="C24" s="3"/>
      <c r="D24" s="3"/>
      <c r="E24" s="3"/>
      <c r="F24" s="3"/>
      <c r="G24" s="3"/>
      <c r="H24" s="3"/>
      <c r="I24" s="3"/>
      <c r="J24" s="3"/>
    </row>
    <row r="25" spans="1:127">
      <c r="A25" s="3"/>
      <c r="B25" s="3"/>
      <c r="C25" s="3"/>
      <c r="D25" s="3"/>
      <c r="E25" s="3"/>
      <c r="F25" s="3"/>
      <c r="G25" s="3"/>
      <c r="H25" s="3"/>
      <c r="I25" s="3"/>
      <c r="J25" s="3"/>
    </row>
    <row r="26" spans="1:127">
      <c r="A26" s="3"/>
      <c r="B26" s="3"/>
      <c r="C26" s="3"/>
      <c r="D26" s="3"/>
      <c r="E26" s="3"/>
      <c r="F26" s="3"/>
      <c r="G26" s="3"/>
      <c r="H26" s="3"/>
      <c r="I26" s="3"/>
      <c r="J26" s="3"/>
    </row>
    <row r="27" spans="1:127">
      <c r="A27" s="3"/>
      <c r="B27" s="3"/>
      <c r="C27" s="3"/>
      <c r="D27" s="3"/>
      <c r="E27" s="3"/>
      <c r="F27" s="3"/>
      <c r="G27" s="3"/>
      <c r="H27" s="3"/>
      <c r="I27" s="3"/>
      <c r="J27" s="3"/>
    </row>
    <row r="28" spans="1:127">
      <c r="A28" s="3"/>
      <c r="B28" s="3"/>
      <c r="C28" s="3"/>
      <c r="D28" s="3"/>
      <c r="E28" s="3"/>
      <c r="F28" s="3"/>
      <c r="G28" s="3"/>
      <c r="H28" s="3"/>
      <c r="I28" s="3"/>
      <c r="J28" s="3"/>
    </row>
    <row r="29" spans="1:127">
      <c r="A29" s="3"/>
      <c r="B29" s="3"/>
      <c r="C29" s="3"/>
      <c r="D29" s="3"/>
      <c r="E29" s="3"/>
      <c r="F29" s="3"/>
      <c r="G29" s="3"/>
      <c r="H29" s="3"/>
      <c r="I29" s="3"/>
      <c r="J29" s="3"/>
    </row>
    <row r="30" spans="1:127">
      <c r="A30" s="3"/>
      <c r="B30" s="3"/>
      <c r="C30" s="3"/>
      <c r="D30" s="3"/>
      <c r="E30" s="3"/>
      <c r="F30" s="3"/>
      <c r="G30" s="3"/>
      <c r="H30" s="3"/>
      <c r="I30" s="3"/>
      <c r="J30" s="3"/>
    </row>
    <row r="31" spans="1:127">
      <c r="A31" s="3"/>
      <c r="B31" s="3"/>
      <c r="C31" s="3"/>
      <c r="D31" s="3"/>
      <c r="E31" s="3"/>
      <c r="F31" s="3"/>
      <c r="G31" s="3"/>
      <c r="H31" s="3"/>
      <c r="I31" s="3"/>
      <c r="J31" s="3"/>
    </row>
    <row r="32" spans="1:127">
      <c r="A32" s="3"/>
      <c r="B32" s="3"/>
      <c r="C32" s="3"/>
      <c r="D32" s="3"/>
      <c r="E32" s="3"/>
      <c r="F32" s="3"/>
      <c r="G32" s="3"/>
      <c r="H32" s="3"/>
      <c r="I32" s="3"/>
      <c r="J32" s="3"/>
    </row>
    <row r="33" spans="1:10">
      <c r="A33" s="3"/>
      <c r="B33" s="3"/>
      <c r="C33" s="3"/>
      <c r="D33" s="3"/>
      <c r="E33" s="3"/>
      <c r="F33" s="3"/>
      <c r="G33" s="3"/>
      <c r="H33" s="3"/>
      <c r="I33" s="3"/>
      <c r="J33" s="3"/>
    </row>
    <row r="34" spans="1:10">
      <c r="A34" s="3"/>
      <c r="B34" s="3"/>
      <c r="C34" s="3"/>
      <c r="D34" s="3"/>
      <c r="E34" s="3"/>
      <c r="F34" s="3"/>
      <c r="G34" s="3"/>
      <c r="H34" s="3"/>
      <c r="I34" s="3"/>
      <c r="J34" s="3"/>
    </row>
    <row r="35" spans="1:10">
      <c r="A35" s="3"/>
      <c r="B35" s="3"/>
      <c r="C35" s="3"/>
      <c r="D35" s="3"/>
      <c r="E35" s="3"/>
      <c r="F35" s="3"/>
      <c r="G35" s="3"/>
      <c r="H35" s="3"/>
      <c r="I35" s="3"/>
      <c r="J35" s="3"/>
    </row>
    <row r="36" spans="1:10">
      <c r="A36" s="3"/>
      <c r="B36" s="3"/>
      <c r="C36" s="3"/>
      <c r="D36" s="3"/>
      <c r="E36" s="3"/>
      <c r="F36" s="3"/>
      <c r="G36" s="3"/>
      <c r="H36" s="3"/>
      <c r="I36" s="3"/>
      <c r="J36" s="3"/>
    </row>
    <row r="37" spans="1:10">
      <c r="A37" s="3"/>
      <c r="B37" s="3"/>
      <c r="C37" s="3"/>
      <c r="D37" s="3"/>
      <c r="E37" s="3"/>
      <c r="F37" s="3"/>
      <c r="G37" s="3"/>
      <c r="H37" s="3"/>
      <c r="I37" s="3"/>
      <c r="J37" s="3"/>
    </row>
    <row r="38" spans="1:10">
      <c r="A38" s="3"/>
      <c r="B38" s="3"/>
      <c r="C38" s="3"/>
      <c r="D38" s="3"/>
      <c r="E38" s="3"/>
      <c r="F38" s="3"/>
      <c r="G38" s="3"/>
      <c r="H38" s="3"/>
      <c r="I38" s="3"/>
      <c r="J38" s="3"/>
    </row>
    <row r="39" spans="1:10">
      <c r="A39" s="3"/>
      <c r="B39" s="3"/>
      <c r="C39" s="3"/>
      <c r="D39" s="3"/>
      <c r="E39" s="3"/>
      <c r="F39" s="3"/>
      <c r="G39" s="3"/>
      <c r="H39" s="3"/>
      <c r="I39" s="3"/>
      <c r="J39" s="3"/>
    </row>
    <row r="40" spans="1:10">
      <c r="A40" s="3"/>
      <c r="B40" s="3"/>
      <c r="C40" s="3"/>
      <c r="D40" s="3"/>
      <c r="E40" s="3"/>
      <c r="F40" s="3"/>
      <c r="G40" s="3"/>
      <c r="H40" s="3"/>
      <c r="I40" s="3"/>
      <c r="J40" s="3"/>
    </row>
    <row r="41" spans="1:10">
      <c r="A41" s="3"/>
      <c r="B41" s="3"/>
      <c r="C41" s="3"/>
      <c r="D41" s="3"/>
      <c r="E41" s="3"/>
      <c r="F41" s="3"/>
      <c r="G41" s="3"/>
      <c r="H41" s="3"/>
      <c r="I41" s="3"/>
      <c r="J41" s="3"/>
    </row>
    <row r="42" spans="1:10">
      <c r="A42" s="3"/>
      <c r="B42" s="3"/>
      <c r="C42" s="3"/>
      <c r="D42" s="3"/>
      <c r="E42" s="3"/>
      <c r="F42" s="3"/>
      <c r="G42" s="3"/>
      <c r="H42" s="3"/>
      <c r="I42" s="3"/>
      <c r="J42" s="3"/>
    </row>
    <row r="43" spans="1:10">
      <c r="A43" s="3"/>
      <c r="B43" s="3"/>
      <c r="C43" s="3"/>
      <c r="D43" s="3"/>
      <c r="E43" s="3"/>
      <c r="F43" s="3"/>
      <c r="G43" s="3"/>
      <c r="H43" s="3"/>
      <c r="I43" s="3"/>
      <c r="J43" s="3"/>
    </row>
    <row r="44" spans="1:10">
      <c r="A44" s="3"/>
      <c r="B44" s="3"/>
      <c r="C44" s="3"/>
      <c r="D44" s="3"/>
      <c r="E44" s="3"/>
      <c r="F44" s="3"/>
      <c r="G44" s="3"/>
      <c r="H44" s="3"/>
      <c r="I44" s="3"/>
      <c r="J44" s="3"/>
    </row>
    <row r="45" spans="1:10">
      <c r="A45" s="3"/>
      <c r="B45" s="3"/>
      <c r="C45" s="3"/>
      <c r="D45" s="3"/>
      <c r="E45" s="3"/>
      <c r="F45" s="3"/>
      <c r="G45" s="3"/>
      <c r="H45" s="3"/>
      <c r="I45" s="3"/>
      <c r="J45" s="3"/>
    </row>
    <row r="46" spans="1:10">
      <c r="A46" s="3"/>
      <c r="B46" s="3"/>
      <c r="C46" s="3"/>
      <c r="D46" s="3"/>
      <c r="E46" s="3"/>
      <c r="F46" s="3"/>
      <c r="G46" s="3"/>
      <c r="H46" s="3"/>
      <c r="I46" s="3"/>
      <c r="J46" s="3"/>
    </row>
    <row r="47" spans="1:10">
      <c r="A47" s="3"/>
      <c r="B47" s="3"/>
      <c r="C47" s="3"/>
      <c r="D47" s="3"/>
      <c r="E47" s="3"/>
      <c r="F47" s="3"/>
      <c r="G47" s="3"/>
      <c r="H47" s="3"/>
      <c r="I47" s="3"/>
      <c r="J47" s="3"/>
    </row>
    <row r="48" spans="1:10">
      <c r="A48" s="3"/>
      <c r="B48" s="3"/>
      <c r="C48" s="3"/>
      <c r="D48" s="3"/>
      <c r="E48" s="3"/>
      <c r="F48" s="3"/>
      <c r="G48" s="3"/>
      <c r="H48" s="3"/>
      <c r="I48" s="3"/>
      <c r="J48" s="3"/>
    </row>
    <row r="49" spans="1:10">
      <c r="A49" s="3"/>
      <c r="B49" s="3"/>
      <c r="C49" s="3"/>
      <c r="D49" s="3"/>
      <c r="E49" s="3"/>
      <c r="F49" s="3"/>
      <c r="G49" s="3"/>
      <c r="H49" s="3"/>
      <c r="I49" s="162"/>
      <c r="J49" s="163"/>
    </row>
    <row r="50" spans="1:10">
      <c r="A50" s="3"/>
      <c r="B50" s="3"/>
      <c r="C50" s="3"/>
      <c r="D50" s="3"/>
      <c r="E50" s="3"/>
      <c r="F50" s="3"/>
      <c r="G50" s="3"/>
      <c r="H50" s="3"/>
      <c r="I50" s="162"/>
      <c r="J50" s="163"/>
    </row>
    <row r="51" spans="1:10">
      <c r="A51" s="76"/>
      <c r="B51" s="3"/>
      <c r="C51" s="3"/>
      <c r="D51" s="3"/>
      <c r="E51" s="3"/>
      <c r="F51" s="3"/>
      <c r="G51" s="3"/>
      <c r="H51" s="3"/>
      <c r="I51" s="162"/>
      <c r="J51" s="163"/>
    </row>
    <row r="52" spans="1:10" s="2" customFormat="1"/>
    <row r="53" spans="1:10" s="2" customFormat="1"/>
    <row r="54" spans="1:10" s="2" customFormat="1"/>
    <row r="55" spans="1:10" s="2" customFormat="1"/>
    <row r="56" spans="1:10" s="2" customFormat="1"/>
    <row r="57" spans="1:10" s="2" customFormat="1"/>
    <row r="58" spans="1:10" s="2" customFormat="1"/>
    <row r="59" spans="1:10" s="2" customFormat="1"/>
    <row r="60" spans="1:10" s="2" customFormat="1"/>
    <row r="61" spans="1:10" s="2" customFormat="1"/>
    <row r="62" spans="1:10" s="2" customFormat="1"/>
    <row r="63" spans="1:10" s="2" customFormat="1"/>
    <row r="64" spans="1:10"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row r="80"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2" customFormat="1"/>
    <row r="450" s="2" customFormat="1"/>
    <row r="451" s="2" customFormat="1"/>
    <row r="452" s="2" customFormat="1"/>
    <row r="453" s="2" customFormat="1"/>
    <row r="454" s="2" customFormat="1"/>
    <row r="455" s="2" customFormat="1"/>
    <row r="456" s="2" customFormat="1"/>
    <row r="457" s="2" customFormat="1"/>
    <row r="458" s="2" customFormat="1"/>
    <row r="459" s="2" customFormat="1"/>
    <row r="460" s="2" customFormat="1"/>
    <row r="461" s="2" customFormat="1"/>
    <row r="462" s="2" customFormat="1"/>
    <row r="463" s="2" customFormat="1"/>
    <row r="464" s="2" customFormat="1"/>
    <row r="465" s="2" customFormat="1"/>
    <row r="466" s="2" customFormat="1"/>
    <row r="467" s="2" customFormat="1"/>
    <row r="468" s="2" customFormat="1"/>
    <row r="469" s="2" customFormat="1"/>
    <row r="470" s="2" customFormat="1"/>
    <row r="471" s="2" customFormat="1"/>
    <row r="472" s="2" customFormat="1"/>
    <row r="473" s="2" customFormat="1"/>
    <row r="474" s="2" customFormat="1"/>
    <row r="475" s="2" customFormat="1"/>
    <row r="476" s="2" customFormat="1"/>
    <row r="477" s="2" customFormat="1"/>
    <row r="478" s="2" customFormat="1"/>
    <row r="479" s="2" customFormat="1"/>
    <row r="480" s="2" customFormat="1"/>
    <row r="481" s="2" customFormat="1"/>
    <row r="482" s="2" customFormat="1"/>
    <row r="483" s="2" customFormat="1"/>
    <row r="484" s="2" customFormat="1"/>
    <row r="485" s="2" customFormat="1"/>
    <row r="486" s="2" customFormat="1"/>
    <row r="487" s="2" customFormat="1"/>
    <row r="488" s="2" customFormat="1"/>
    <row r="489" s="2" customFormat="1"/>
    <row r="490" s="2" customFormat="1"/>
    <row r="491" s="2" customFormat="1"/>
    <row r="492" s="2" customFormat="1"/>
    <row r="493" s="2" customFormat="1"/>
    <row r="494" s="2" customFormat="1"/>
    <row r="495" s="2" customFormat="1"/>
    <row r="496" s="2" customFormat="1"/>
    <row r="497" s="2" customFormat="1"/>
    <row r="498" s="2" customFormat="1"/>
    <row r="499" s="2" customFormat="1"/>
    <row r="500" s="2" customFormat="1"/>
    <row r="501" s="2" customFormat="1"/>
    <row r="502" s="2" customFormat="1"/>
    <row r="503" s="2" customFormat="1"/>
    <row r="504" s="2" customFormat="1"/>
    <row r="505" s="2" customFormat="1"/>
    <row r="506" s="2" customFormat="1"/>
    <row r="507" s="2" customFormat="1"/>
    <row r="508" s="2" customFormat="1"/>
    <row r="509" s="2" customFormat="1"/>
    <row r="510" s="2" customFormat="1"/>
    <row r="511" s="2" customFormat="1"/>
    <row r="512" s="2" customFormat="1"/>
    <row r="513" s="2" customFormat="1"/>
    <row r="514" s="2" customFormat="1"/>
    <row r="515" s="2" customFormat="1"/>
    <row r="516" s="2" customFormat="1"/>
    <row r="517" s="2" customFormat="1"/>
    <row r="518" s="2" customFormat="1"/>
    <row r="519" s="2" customFormat="1"/>
    <row r="520" s="2" customFormat="1"/>
    <row r="521" s="2" customFormat="1"/>
    <row r="522" s="2" customFormat="1"/>
    <row r="523" s="2" customFormat="1"/>
    <row r="524" s="2" customFormat="1"/>
    <row r="525" s="2" customFormat="1"/>
    <row r="526" s="2" customFormat="1"/>
    <row r="527" s="2" customFormat="1"/>
    <row r="528" s="2" customFormat="1"/>
    <row r="529" s="2" customFormat="1"/>
    <row r="530" s="2" customFormat="1"/>
    <row r="531" s="2" customFormat="1"/>
    <row r="532" s="2" customFormat="1"/>
    <row r="533" s="2" customFormat="1"/>
    <row r="534" s="2" customFormat="1"/>
    <row r="535" s="2" customFormat="1"/>
    <row r="536" s="2" customFormat="1"/>
    <row r="537" s="2" customFormat="1"/>
    <row r="538" s="2" customFormat="1"/>
    <row r="539" s="2" customFormat="1"/>
    <row r="540" s="2" customFormat="1"/>
    <row r="541" s="2" customFormat="1"/>
    <row r="542" s="2" customFormat="1"/>
    <row r="543" s="2" customFormat="1"/>
    <row r="544" s="2" customFormat="1"/>
    <row r="545" s="2" customFormat="1"/>
    <row r="546" s="2" customFormat="1"/>
    <row r="547" s="2" customFormat="1"/>
    <row r="548" s="2" customFormat="1"/>
    <row r="549" s="2" customFormat="1"/>
    <row r="550" s="2" customFormat="1"/>
    <row r="551" s="2" customFormat="1"/>
    <row r="552" s="2" customFormat="1"/>
    <row r="553" s="2" customFormat="1"/>
    <row r="554" s="2" customFormat="1"/>
    <row r="555" s="2" customFormat="1"/>
    <row r="556" s="2" customFormat="1"/>
    <row r="557" s="2" customFormat="1"/>
    <row r="558" s="2" customFormat="1"/>
    <row r="559" s="2" customFormat="1"/>
    <row r="560" s="2" customFormat="1"/>
    <row r="561" s="2" customFormat="1"/>
    <row r="562" s="2" customFormat="1"/>
    <row r="563" s="2" customFormat="1"/>
    <row r="564" s="2" customFormat="1"/>
    <row r="565" s="2" customFormat="1"/>
    <row r="566" s="2" customFormat="1"/>
    <row r="567" s="2" customFormat="1"/>
    <row r="568" s="2" customFormat="1"/>
    <row r="569" s="2" customFormat="1"/>
    <row r="570" s="2" customFormat="1"/>
    <row r="571" s="2" customFormat="1"/>
    <row r="572" s="2" customFormat="1"/>
    <row r="573" s="2" customFormat="1"/>
    <row r="574" s="2" customFormat="1"/>
    <row r="575" s="2" customFormat="1"/>
    <row r="576" s="2" customFormat="1"/>
    <row r="577" s="2" customFormat="1"/>
    <row r="578" s="2" customFormat="1"/>
    <row r="579" s="2" customFormat="1"/>
    <row r="580" s="2" customFormat="1"/>
    <row r="581" s="2" customFormat="1"/>
    <row r="582" s="2" customFormat="1"/>
    <row r="583" s="2" customFormat="1"/>
    <row r="584" s="2" customFormat="1"/>
    <row r="585" s="2" customFormat="1"/>
    <row r="586" s="2" customFormat="1"/>
    <row r="587" s="2" customFormat="1"/>
    <row r="588" s="2" customFormat="1"/>
    <row r="589" s="2" customFormat="1"/>
    <row r="590" s="2" customFormat="1"/>
    <row r="591" s="2" customFormat="1"/>
    <row r="592" s="2" customFormat="1"/>
    <row r="593" s="2" customFormat="1"/>
    <row r="594" s="2" customFormat="1"/>
    <row r="595" s="2" customFormat="1"/>
    <row r="596" s="2" customFormat="1"/>
    <row r="597" s="2" customFormat="1"/>
    <row r="598" s="2" customFormat="1"/>
    <row r="599" s="2" customFormat="1"/>
    <row r="600" s="2" customFormat="1"/>
    <row r="601" s="2" customFormat="1"/>
    <row r="602" s="2" customFormat="1"/>
    <row r="603" s="2" customFormat="1"/>
    <row r="604" s="2" customFormat="1"/>
    <row r="605" s="2" customFormat="1"/>
    <row r="606" s="2" customFormat="1"/>
    <row r="607" s="2" customFormat="1"/>
    <row r="608" s="2" customFormat="1"/>
    <row r="609" s="2" customFormat="1"/>
    <row r="610" s="2" customFormat="1"/>
    <row r="611" s="2" customFormat="1"/>
    <row r="612" s="2" customFormat="1"/>
    <row r="613" s="2" customFormat="1"/>
    <row r="614" s="2" customFormat="1"/>
    <row r="615" s="2" customFormat="1"/>
    <row r="616" s="2" customFormat="1"/>
    <row r="617" s="2" customFormat="1"/>
    <row r="618" s="2" customFormat="1"/>
    <row r="619" s="2" customFormat="1"/>
    <row r="620" s="2" customFormat="1"/>
    <row r="621" s="2" customFormat="1"/>
    <row r="622" s="2" customFormat="1"/>
    <row r="623" s="2" customFormat="1"/>
    <row r="624" s="2" customFormat="1"/>
    <row r="625" s="2" customFormat="1"/>
    <row r="626" s="2" customFormat="1"/>
  </sheetData>
  <sheetProtection algorithmName="SHA-512" hashValue="i9JOt+o5fakEUxs4pAavn8ApazZwETn4cUFNk2OdrwXDgyeo8BU02jO04I5QMTBUcxb9FNlLKmk882aUXza6/Q==" saltValue="09BkbaNB4yKPSZQbzLRJrA==" spinCount="100000" sheet="1" objects="1" scenarios="1"/>
  <mergeCells count="4">
    <mergeCell ref="I49:J49"/>
    <mergeCell ref="I50:J50"/>
    <mergeCell ref="I51:J51"/>
    <mergeCell ref="A4:J8"/>
  </mergeCells>
  <pageMargins left="0.5" right="0.5" top="0.5" bottom="0.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081C6-8D37-4F87-ABCB-71B656206AA9}">
  <dimension ref="A1:DW628"/>
  <sheetViews>
    <sheetView showGridLines="0" showRowColHeaders="0" zoomScaleNormal="100" zoomScalePageLayoutView="70" workbookViewId="0"/>
  </sheetViews>
  <sheetFormatPr defaultColWidth="8.85546875" defaultRowHeight="12.75"/>
  <cols>
    <col min="1" max="2" width="8.85546875" style="72"/>
    <col min="3" max="3" width="9.140625" style="72" customWidth="1"/>
    <col min="4" max="4" width="9.140625" style="72" bestFit="1" customWidth="1"/>
    <col min="5" max="10" width="8.85546875" style="72"/>
    <col min="11" max="127" width="8.85546875" style="73"/>
    <col min="128" max="16384" width="8.85546875" style="72"/>
  </cols>
  <sheetData>
    <row r="1" spans="1:10" ht="31.5">
      <c r="A1" s="127" t="s">
        <v>118</v>
      </c>
      <c r="B1" s="122"/>
      <c r="C1" s="122"/>
      <c r="D1" s="122"/>
      <c r="E1" s="122"/>
      <c r="F1" s="74"/>
      <c r="G1" s="74"/>
      <c r="H1" s="74"/>
      <c r="I1" s="74"/>
      <c r="J1" s="74"/>
    </row>
    <row r="2" spans="1:10" s="73" customFormat="1" ht="20.25">
      <c r="A2" s="54"/>
      <c r="B2" s="122"/>
      <c r="C2" s="122"/>
      <c r="D2" s="122"/>
      <c r="E2" s="122"/>
      <c r="F2" s="74"/>
      <c r="G2" s="74"/>
      <c r="H2" s="74"/>
      <c r="I2" s="74"/>
      <c r="J2" s="74"/>
    </row>
    <row r="3" spans="1:10" s="73" customFormat="1" ht="11.65" customHeight="1">
      <c r="A3" s="9"/>
      <c r="B3" s="74"/>
      <c r="C3" s="74"/>
      <c r="D3" s="74"/>
      <c r="E3" s="74"/>
      <c r="F3" s="74"/>
      <c r="G3" s="74"/>
      <c r="H3" s="74"/>
      <c r="I3" s="74"/>
      <c r="J3" s="74"/>
    </row>
    <row r="4" spans="1:10" s="73" customFormat="1" ht="13.15" customHeight="1">
      <c r="A4" s="164" t="s">
        <v>108</v>
      </c>
      <c r="B4" s="164"/>
      <c r="C4" s="164"/>
      <c r="D4" s="164"/>
      <c r="E4" s="164"/>
      <c r="F4" s="164"/>
      <c r="G4" s="164"/>
      <c r="H4" s="164"/>
      <c r="I4" s="164"/>
      <c r="J4" s="164"/>
    </row>
    <row r="5" spans="1:10" s="73" customFormat="1">
      <c r="A5" s="164"/>
      <c r="B5" s="164"/>
      <c r="C5" s="164"/>
      <c r="D5" s="164"/>
      <c r="E5" s="164"/>
      <c r="F5" s="164"/>
      <c r="G5" s="164"/>
      <c r="H5" s="164"/>
      <c r="I5" s="164"/>
      <c r="J5" s="164"/>
    </row>
    <row r="6" spans="1:10" s="73" customFormat="1">
      <c r="A6" s="74"/>
      <c r="B6" s="74"/>
      <c r="C6" s="74"/>
      <c r="D6" s="74"/>
      <c r="E6" s="74"/>
      <c r="F6" s="74"/>
      <c r="G6" s="74"/>
      <c r="H6" s="74"/>
      <c r="I6" s="74"/>
      <c r="J6" s="74"/>
    </row>
    <row r="7" spans="1:10" s="73" customFormat="1">
      <c r="A7" s="55" t="s">
        <v>92</v>
      </c>
      <c r="B7" s="55"/>
      <c r="C7" s="55"/>
      <c r="D7" s="55"/>
      <c r="E7" s="56"/>
      <c r="F7" s="95"/>
      <c r="G7" s="95"/>
      <c r="H7" s="95"/>
      <c r="I7" s="95"/>
      <c r="J7" s="95"/>
    </row>
    <row r="8" spans="1:10" s="73" customFormat="1">
      <c r="A8" s="17"/>
      <c r="B8" s="17"/>
      <c r="C8" s="17"/>
      <c r="D8" s="17"/>
      <c r="E8" s="74"/>
      <c r="F8" s="74"/>
      <c r="G8" s="74"/>
      <c r="H8" s="74"/>
      <c r="I8" s="74"/>
      <c r="J8" s="74"/>
    </row>
    <row r="9" spans="1:10" s="73" customFormat="1">
      <c r="A9" s="17"/>
      <c r="B9" s="17"/>
      <c r="C9" s="17"/>
      <c r="D9" s="17"/>
      <c r="E9" s="74"/>
      <c r="F9" s="74"/>
      <c r="G9" s="74"/>
      <c r="H9" s="74"/>
      <c r="I9" s="74"/>
      <c r="J9" s="74"/>
    </row>
    <row r="10" spans="1:10" s="73" customFormat="1">
      <c r="A10" s="17"/>
      <c r="B10" s="17"/>
      <c r="C10" s="17"/>
      <c r="D10" s="17"/>
      <c r="E10" s="74"/>
      <c r="F10" s="74"/>
      <c r="G10" s="74"/>
      <c r="H10" s="74"/>
      <c r="I10" s="74"/>
      <c r="J10" s="74"/>
    </row>
    <row r="11" spans="1:10" s="73" customFormat="1">
      <c r="A11" s="17"/>
      <c r="B11" s="17"/>
      <c r="C11" s="17"/>
      <c r="D11" s="17"/>
      <c r="E11" s="74"/>
      <c r="F11" s="74"/>
      <c r="G11" s="74"/>
      <c r="H11" s="74"/>
      <c r="I11" s="74"/>
      <c r="J11" s="74"/>
    </row>
    <row r="12" spans="1:10" s="73" customFormat="1">
      <c r="A12" s="74"/>
      <c r="B12" s="74"/>
      <c r="C12" s="74"/>
      <c r="D12" s="74"/>
      <c r="E12" s="74"/>
      <c r="F12" s="74"/>
      <c r="G12" s="74"/>
      <c r="H12" s="74"/>
      <c r="I12" s="74"/>
      <c r="J12" s="74"/>
    </row>
    <row r="13" spans="1:10" s="73" customFormat="1">
      <c r="A13" s="62" t="s">
        <v>109</v>
      </c>
      <c r="B13" s="74"/>
      <c r="C13" s="74"/>
      <c r="D13" s="58"/>
      <c r="E13" s="74"/>
      <c r="F13" s="74"/>
      <c r="G13" s="74"/>
      <c r="H13" s="74"/>
      <c r="I13" s="74"/>
      <c r="J13" s="74"/>
    </row>
    <row r="14" spans="1:10" s="73" customFormat="1">
      <c r="A14" s="70" t="s">
        <v>111</v>
      </c>
      <c r="B14" s="74"/>
      <c r="C14" s="74"/>
      <c r="D14" s="87"/>
      <c r="E14" s="74"/>
      <c r="F14" s="74"/>
      <c r="G14" s="74"/>
      <c r="H14" s="74"/>
      <c r="I14" s="74"/>
      <c r="J14" s="74"/>
    </row>
    <row r="15" spans="1:10" s="73" customFormat="1">
      <c r="A15" s="74"/>
      <c r="B15" s="74"/>
      <c r="C15" s="74"/>
      <c r="D15" s="74"/>
      <c r="E15" s="74"/>
      <c r="F15" s="74"/>
      <c r="G15" s="74"/>
      <c r="H15" s="74"/>
      <c r="I15" s="74"/>
      <c r="J15" s="74"/>
    </row>
    <row r="16" spans="1:10" s="73" customFormat="1">
      <c r="A16" s="55" t="s">
        <v>110</v>
      </c>
      <c r="B16" s="55"/>
      <c r="C16" s="55"/>
      <c r="D16" s="55"/>
      <c r="E16" s="74"/>
      <c r="F16" s="74"/>
      <c r="G16" s="74"/>
      <c r="H16" s="74"/>
      <c r="I16" s="74"/>
      <c r="J16" s="74"/>
    </row>
    <row r="17" spans="1:10" s="73" customFormat="1">
      <c r="A17" s="74"/>
      <c r="B17" s="74"/>
      <c r="C17" s="74"/>
      <c r="D17" s="74"/>
      <c r="E17" s="74"/>
      <c r="F17" s="74"/>
      <c r="G17" s="74"/>
      <c r="H17" s="74"/>
      <c r="I17" s="74"/>
      <c r="J17" s="74"/>
    </row>
    <row r="18" spans="1:10" s="73" customFormat="1">
      <c r="A18" s="4" t="s">
        <v>15</v>
      </c>
      <c r="B18" s="74"/>
      <c r="C18" s="74"/>
      <c r="D18" s="60"/>
      <c r="E18" s="74"/>
      <c r="F18" s="74"/>
      <c r="G18" s="74"/>
      <c r="H18" s="74"/>
      <c r="I18" s="74"/>
      <c r="J18" s="74"/>
    </row>
    <row r="19" spans="1:10" s="73" customFormat="1">
      <c r="A19" s="4"/>
      <c r="B19" s="74"/>
      <c r="C19" s="74"/>
      <c r="D19" s="118"/>
      <c r="E19" s="74"/>
      <c r="F19" s="74"/>
      <c r="G19" s="74"/>
      <c r="H19" s="74"/>
      <c r="I19" s="74"/>
      <c r="J19" s="74"/>
    </row>
    <row r="20" spans="1:10" s="73" customFormat="1">
      <c r="A20" s="7" t="s">
        <v>14</v>
      </c>
      <c r="B20" s="74"/>
      <c r="C20" s="8">
        <f>D13*75</f>
        <v>0</v>
      </c>
      <c r="D20" s="111">
        <f>IF(C20&lt;(0.5*D18),IF(C20&lt;100000,C20,100000),IF((0.5*D18)&lt;100000,(0.5*D18),100000))</f>
        <v>0</v>
      </c>
      <c r="E20" s="74"/>
      <c r="F20" s="74"/>
      <c r="G20" s="74"/>
      <c r="H20" s="74"/>
      <c r="I20" s="74"/>
      <c r="J20" s="74"/>
    </row>
    <row r="21" spans="1:10" s="73" customFormat="1">
      <c r="A21" s="74"/>
      <c r="B21" s="74"/>
      <c r="C21" s="74"/>
      <c r="D21" s="74"/>
      <c r="E21" s="74"/>
      <c r="F21" s="74"/>
      <c r="G21" s="74"/>
      <c r="H21" s="74"/>
      <c r="I21" s="74"/>
      <c r="J21" s="74"/>
    </row>
    <row r="22" spans="1:10" s="73" customFormat="1">
      <c r="A22" s="74"/>
      <c r="B22" s="74"/>
      <c r="C22" s="74"/>
      <c r="D22" s="74"/>
      <c r="E22" s="74"/>
      <c r="F22" s="74"/>
      <c r="G22" s="74"/>
      <c r="H22" s="74"/>
      <c r="I22" s="74"/>
      <c r="J22" s="74"/>
    </row>
    <row r="23" spans="1:10" s="73" customFormat="1">
      <c r="A23" s="74"/>
      <c r="B23" s="74"/>
      <c r="C23" s="74"/>
      <c r="D23" s="74"/>
      <c r="E23" s="74"/>
      <c r="F23" s="74"/>
      <c r="G23" s="74"/>
      <c r="H23" s="74"/>
      <c r="I23" s="74"/>
      <c r="J23" s="74"/>
    </row>
    <row r="24" spans="1:10" s="73" customFormat="1">
      <c r="A24" s="74"/>
      <c r="B24" s="74"/>
      <c r="C24" s="74"/>
      <c r="D24" s="74"/>
      <c r="E24" s="74"/>
      <c r="F24" s="74"/>
      <c r="G24" s="74"/>
      <c r="H24" s="74"/>
      <c r="I24" s="74"/>
      <c r="J24" s="74"/>
    </row>
    <row r="25" spans="1:10" s="73" customFormat="1">
      <c r="A25" s="74"/>
      <c r="B25" s="74"/>
      <c r="C25" s="74"/>
      <c r="D25" s="74"/>
      <c r="E25" s="74"/>
      <c r="F25" s="74"/>
      <c r="G25" s="74"/>
      <c r="H25" s="74"/>
      <c r="I25" s="74"/>
      <c r="J25" s="74"/>
    </row>
    <row r="26" spans="1:10" s="73" customFormat="1">
      <c r="A26" s="74"/>
      <c r="B26" s="74"/>
      <c r="C26" s="74"/>
      <c r="D26" s="74"/>
      <c r="E26" s="74"/>
      <c r="F26" s="74"/>
      <c r="G26" s="74"/>
      <c r="H26" s="74"/>
      <c r="I26" s="74"/>
      <c r="J26" s="74"/>
    </row>
    <row r="27" spans="1:10" s="73" customFormat="1">
      <c r="A27" s="74"/>
      <c r="B27" s="74"/>
      <c r="C27" s="74"/>
      <c r="D27" s="74"/>
      <c r="E27" s="74"/>
      <c r="F27" s="74"/>
      <c r="G27" s="74"/>
      <c r="H27" s="74"/>
      <c r="I27" s="74"/>
      <c r="J27" s="74"/>
    </row>
    <row r="28" spans="1:10" s="73" customFormat="1">
      <c r="A28" s="74"/>
      <c r="B28" s="74"/>
      <c r="C28" s="74"/>
      <c r="D28" s="74"/>
      <c r="E28" s="74"/>
      <c r="F28" s="74"/>
      <c r="G28" s="74"/>
      <c r="H28" s="74"/>
      <c r="I28" s="74"/>
      <c r="J28" s="74"/>
    </row>
    <row r="29" spans="1:10" s="73" customFormat="1">
      <c r="A29" s="74"/>
      <c r="B29" s="74"/>
      <c r="C29" s="74"/>
      <c r="D29" s="74"/>
      <c r="E29" s="74"/>
      <c r="F29" s="74"/>
      <c r="G29" s="74"/>
      <c r="H29" s="74"/>
      <c r="I29" s="74"/>
      <c r="J29" s="74"/>
    </row>
    <row r="30" spans="1:10" s="73" customFormat="1">
      <c r="A30" s="74"/>
      <c r="B30" s="74"/>
      <c r="C30" s="74"/>
      <c r="D30" s="74"/>
      <c r="E30" s="74"/>
      <c r="F30" s="74"/>
      <c r="G30" s="74"/>
      <c r="H30" s="74"/>
      <c r="I30" s="74"/>
      <c r="J30" s="74"/>
    </row>
    <row r="31" spans="1:10" s="73" customFormat="1">
      <c r="A31" s="74"/>
      <c r="B31" s="74"/>
      <c r="C31" s="74"/>
      <c r="D31" s="74"/>
      <c r="E31" s="74"/>
      <c r="F31" s="74"/>
      <c r="G31" s="74"/>
      <c r="H31" s="74"/>
      <c r="I31" s="74"/>
      <c r="J31" s="74"/>
    </row>
    <row r="32" spans="1:10" s="73" customFormat="1">
      <c r="A32" s="74"/>
      <c r="B32" s="74"/>
      <c r="C32" s="74"/>
      <c r="D32" s="74"/>
      <c r="E32" s="74"/>
      <c r="F32" s="74"/>
      <c r="G32" s="74"/>
      <c r="H32" s="74"/>
      <c r="I32" s="74"/>
      <c r="J32" s="74"/>
    </row>
    <row r="33" spans="1:10" s="73" customFormat="1">
      <c r="A33" s="74"/>
      <c r="B33" s="74"/>
      <c r="C33" s="74"/>
      <c r="D33" s="74"/>
      <c r="E33" s="74"/>
      <c r="F33" s="74"/>
      <c r="G33" s="74"/>
      <c r="H33" s="74"/>
      <c r="I33" s="74"/>
      <c r="J33" s="74"/>
    </row>
    <row r="34" spans="1:10" s="73" customFormat="1">
      <c r="A34" s="74"/>
      <c r="B34" s="74"/>
      <c r="C34" s="74"/>
      <c r="D34" s="74"/>
      <c r="E34" s="74"/>
      <c r="F34" s="74"/>
      <c r="G34" s="74"/>
      <c r="H34" s="74"/>
      <c r="I34" s="74"/>
      <c r="J34" s="74"/>
    </row>
    <row r="35" spans="1:10" s="73" customFormat="1">
      <c r="A35" s="74"/>
      <c r="B35" s="74"/>
      <c r="C35" s="74"/>
      <c r="D35" s="74"/>
      <c r="E35" s="74"/>
      <c r="F35" s="74"/>
      <c r="G35" s="74"/>
      <c r="H35" s="74"/>
      <c r="I35" s="74"/>
      <c r="J35" s="74"/>
    </row>
    <row r="36" spans="1:10" s="73" customFormat="1">
      <c r="A36" s="74"/>
      <c r="B36" s="74"/>
      <c r="C36" s="74"/>
      <c r="D36" s="74"/>
      <c r="E36" s="74"/>
      <c r="F36" s="74"/>
      <c r="G36" s="74"/>
      <c r="H36" s="74"/>
      <c r="I36" s="74"/>
      <c r="J36" s="74"/>
    </row>
    <row r="37" spans="1:10" s="73" customFormat="1">
      <c r="A37" s="74"/>
      <c r="B37" s="74"/>
      <c r="C37" s="74"/>
      <c r="D37" s="74"/>
      <c r="E37" s="74"/>
      <c r="F37" s="74"/>
      <c r="G37" s="74"/>
      <c r="H37" s="74"/>
      <c r="I37" s="74"/>
      <c r="J37" s="74"/>
    </row>
    <row r="38" spans="1:10" s="73" customFormat="1">
      <c r="A38" s="74"/>
      <c r="B38" s="74"/>
      <c r="C38" s="74"/>
      <c r="D38" s="74"/>
      <c r="E38" s="74"/>
      <c r="F38" s="74"/>
      <c r="G38" s="74"/>
      <c r="H38" s="74"/>
      <c r="I38" s="74"/>
      <c r="J38" s="74"/>
    </row>
    <row r="39" spans="1:10" s="73" customFormat="1">
      <c r="A39" s="74"/>
      <c r="B39" s="74"/>
      <c r="C39" s="74"/>
      <c r="D39" s="74"/>
      <c r="E39" s="74"/>
      <c r="F39" s="74"/>
      <c r="G39" s="74"/>
      <c r="H39" s="74"/>
      <c r="I39" s="74"/>
      <c r="J39" s="74"/>
    </row>
    <row r="40" spans="1:10" s="73" customFormat="1">
      <c r="A40" s="74"/>
      <c r="B40" s="74"/>
      <c r="C40" s="74"/>
      <c r="D40" s="74"/>
      <c r="E40" s="74"/>
      <c r="F40" s="74"/>
      <c r="G40" s="74"/>
      <c r="H40" s="74"/>
      <c r="I40" s="74"/>
      <c r="J40" s="74"/>
    </row>
    <row r="41" spans="1:10" s="73" customFormat="1">
      <c r="A41" s="74"/>
      <c r="B41" s="74"/>
      <c r="C41" s="74"/>
      <c r="D41" s="74"/>
      <c r="E41" s="74"/>
      <c r="F41" s="74"/>
      <c r="G41" s="74"/>
      <c r="H41" s="74"/>
      <c r="I41" s="74"/>
      <c r="J41" s="74"/>
    </row>
    <row r="42" spans="1:10" s="73" customFormat="1">
      <c r="A42" s="74"/>
      <c r="B42" s="74"/>
      <c r="C42" s="74"/>
      <c r="D42" s="74"/>
      <c r="E42" s="74"/>
      <c r="F42" s="74"/>
      <c r="G42" s="74"/>
      <c r="H42" s="74"/>
      <c r="I42" s="74"/>
      <c r="J42" s="74"/>
    </row>
    <row r="43" spans="1:10" s="73" customFormat="1">
      <c r="A43" s="74"/>
      <c r="B43" s="74"/>
      <c r="C43" s="74"/>
      <c r="D43" s="74"/>
      <c r="E43" s="74"/>
      <c r="F43" s="74"/>
      <c r="G43" s="74"/>
      <c r="H43" s="74"/>
      <c r="I43" s="74"/>
      <c r="J43" s="74"/>
    </row>
    <row r="44" spans="1:10" s="73" customFormat="1">
      <c r="A44" s="74"/>
      <c r="B44" s="74"/>
      <c r="C44" s="74"/>
      <c r="D44" s="74"/>
      <c r="E44" s="74"/>
      <c r="F44" s="74"/>
      <c r="G44" s="74"/>
      <c r="H44" s="74"/>
      <c r="I44" s="74"/>
      <c r="J44" s="74"/>
    </row>
    <row r="45" spans="1:10" s="73" customFormat="1">
      <c r="A45" s="74"/>
      <c r="B45" s="74"/>
      <c r="C45" s="74"/>
      <c r="D45" s="74"/>
      <c r="E45" s="74"/>
      <c r="F45" s="74"/>
      <c r="G45" s="74"/>
      <c r="H45" s="74"/>
      <c r="I45" s="74"/>
      <c r="J45" s="74"/>
    </row>
    <row r="46" spans="1:10" s="73" customFormat="1">
      <c r="A46" s="74"/>
      <c r="B46" s="74"/>
      <c r="C46" s="74"/>
      <c r="D46" s="74"/>
      <c r="E46" s="74"/>
      <c r="F46" s="74"/>
      <c r="G46" s="74"/>
      <c r="H46" s="74"/>
      <c r="I46" s="74"/>
      <c r="J46" s="74"/>
    </row>
    <row r="47" spans="1:10" s="73" customFormat="1">
      <c r="A47" s="74"/>
      <c r="B47" s="74"/>
      <c r="C47" s="74"/>
      <c r="D47" s="74"/>
      <c r="E47" s="74"/>
      <c r="F47" s="74"/>
      <c r="G47" s="74"/>
      <c r="H47" s="74"/>
      <c r="I47" s="74"/>
      <c r="J47" s="74"/>
    </row>
    <row r="48" spans="1:10" s="73" customFormat="1">
      <c r="A48" s="74"/>
      <c r="B48" s="74"/>
      <c r="C48" s="74"/>
      <c r="D48" s="74"/>
      <c r="E48" s="74"/>
      <c r="F48" s="74"/>
      <c r="G48" s="74"/>
      <c r="H48" s="74"/>
      <c r="I48" s="74"/>
      <c r="J48" s="74"/>
    </row>
    <row r="49" spans="1:10" s="73" customFormat="1">
      <c r="A49" s="74"/>
      <c r="B49" s="74"/>
      <c r="C49" s="74"/>
      <c r="D49" s="74"/>
      <c r="E49" s="74"/>
      <c r="F49" s="74"/>
      <c r="G49" s="74"/>
      <c r="H49" s="74"/>
      <c r="I49" s="74"/>
      <c r="J49" s="74"/>
    </row>
    <row r="50" spans="1:10" s="73" customFormat="1">
      <c r="A50" s="74"/>
      <c r="B50" s="74"/>
      <c r="C50" s="74"/>
      <c r="D50" s="74"/>
      <c r="E50" s="74"/>
      <c r="F50" s="74"/>
      <c r="G50" s="74"/>
      <c r="H50" s="74"/>
      <c r="I50" s="74"/>
      <c r="J50" s="74"/>
    </row>
    <row r="51" spans="1:10" s="73" customFormat="1">
      <c r="A51" s="74"/>
      <c r="B51" s="74"/>
      <c r="C51" s="74"/>
      <c r="D51" s="74"/>
      <c r="E51" s="74"/>
      <c r="F51" s="74"/>
      <c r="G51" s="74"/>
      <c r="H51" s="74"/>
      <c r="I51" s="162"/>
      <c r="J51" s="163"/>
    </row>
    <row r="52" spans="1:10" s="73" customFormat="1">
      <c r="A52" s="74"/>
      <c r="B52" s="74"/>
      <c r="C52" s="74"/>
      <c r="D52" s="74"/>
      <c r="E52" s="74"/>
      <c r="F52" s="74"/>
      <c r="G52" s="74"/>
      <c r="H52" s="74"/>
      <c r="I52" s="162"/>
      <c r="J52" s="163"/>
    </row>
    <row r="53" spans="1:10" s="73" customFormat="1">
      <c r="A53" s="4"/>
      <c r="B53" s="74"/>
      <c r="C53" s="74"/>
      <c r="D53" s="74"/>
      <c r="E53" s="74"/>
      <c r="F53" s="74"/>
      <c r="G53" s="74"/>
      <c r="H53" s="74"/>
      <c r="I53" s="162"/>
      <c r="J53" s="163"/>
    </row>
    <row r="54" spans="1:10" s="73" customFormat="1"/>
    <row r="55" spans="1:10" s="73" customFormat="1"/>
    <row r="56" spans="1:10" s="73" customFormat="1"/>
    <row r="57" spans="1:10" s="73" customFormat="1"/>
    <row r="58" spans="1:10" s="73" customFormat="1"/>
    <row r="59" spans="1:10" s="73" customFormat="1"/>
    <row r="60" spans="1:10" s="73" customFormat="1"/>
    <row r="61" spans="1:10" s="73" customFormat="1"/>
    <row r="62" spans="1:10" s="73" customFormat="1"/>
    <row r="63" spans="1:10" s="73" customFormat="1"/>
    <row r="64" spans="1:10" s="73" customFormat="1"/>
    <row r="65" s="73" customFormat="1"/>
    <row r="66" s="73" customFormat="1"/>
    <row r="67" s="73" customFormat="1"/>
    <row r="68" s="73" customFormat="1"/>
    <row r="69" s="73" customFormat="1"/>
    <row r="70" s="73" customFormat="1"/>
    <row r="71" s="73" customFormat="1"/>
    <row r="72" s="73" customFormat="1"/>
    <row r="73" s="73" customFormat="1"/>
    <row r="74" s="73" customFormat="1"/>
    <row r="75" s="73" customFormat="1"/>
    <row r="76" s="73" customFormat="1"/>
    <row r="77" s="73" customFormat="1"/>
    <row r="78" s="73" customFormat="1"/>
    <row r="79" s="73" customFormat="1"/>
    <row r="80" s="73" customFormat="1"/>
    <row r="81" s="73" customFormat="1"/>
    <row r="82" s="73" customFormat="1"/>
    <row r="83" s="73" customFormat="1"/>
    <row r="84" s="73" customFormat="1"/>
    <row r="85" s="73" customFormat="1"/>
    <row r="86" s="73" customFormat="1"/>
    <row r="87" s="73" customFormat="1"/>
    <row r="88" s="73" customFormat="1"/>
    <row r="89" s="73" customFormat="1"/>
    <row r="90" s="73" customFormat="1"/>
    <row r="91" s="73" customFormat="1"/>
    <row r="92" s="73" customFormat="1"/>
    <row r="93" s="73" customFormat="1"/>
    <row r="94" s="73" customFormat="1"/>
    <row r="95" s="73" customFormat="1"/>
    <row r="96" s="73" customFormat="1"/>
    <row r="97" s="73" customFormat="1"/>
    <row r="98" s="73" customFormat="1"/>
    <row r="99" s="73" customFormat="1"/>
    <row r="100" s="73" customFormat="1"/>
    <row r="101" s="73" customFormat="1"/>
    <row r="102" s="73" customFormat="1"/>
    <row r="103" s="73" customFormat="1"/>
    <row r="104" s="73" customFormat="1"/>
    <row r="105" s="73" customFormat="1"/>
    <row r="106" s="73" customFormat="1"/>
    <row r="107" s="73" customFormat="1"/>
    <row r="108" s="73" customFormat="1"/>
    <row r="109" s="73" customFormat="1"/>
    <row r="110" s="73" customFormat="1"/>
    <row r="111" s="73" customFormat="1"/>
    <row r="112" s="73" customFormat="1"/>
    <row r="113" s="73" customFormat="1"/>
    <row r="114" s="73" customFormat="1"/>
    <row r="115" s="73" customFormat="1"/>
    <row r="116" s="73" customFormat="1"/>
    <row r="117" s="73" customFormat="1"/>
    <row r="118" s="73" customFormat="1"/>
    <row r="119" s="73" customFormat="1"/>
    <row r="120" s="73" customFormat="1"/>
    <row r="121" s="73" customFormat="1"/>
    <row r="122" s="73" customFormat="1"/>
    <row r="123" s="73" customFormat="1"/>
    <row r="124" s="73" customFormat="1"/>
    <row r="125" s="73" customFormat="1"/>
    <row r="126" s="73" customFormat="1"/>
    <row r="127" s="73" customFormat="1"/>
    <row r="128" s="73" customFormat="1"/>
    <row r="129" s="73" customFormat="1"/>
    <row r="130" s="73" customFormat="1"/>
    <row r="131" s="73" customFormat="1"/>
    <row r="132" s="73" customFormat="1"/>
    <row r="133" s="73" customFormat="1"/>
    <row r="134" s="73" customFormat="1"/>
    <row r="135" s="73" customFormat="1"/>
    <row r="136" s="73" customFormat="1"/>
    <row r="137" s="73" customFormat="1"/>
    <row r="138" s="73" customFormat="1"/>
    <row r="139" s="73" customFormat="1"/>
    <row r="140" s="73" customFormat="1"/>
    <row r="141" s="73" customFormat="1"/>
    <row r="142" s="73" customFormat="1"/>
    <row r="143" s="73" customFormat="1"/>
    <row r="144" s="73" customFormat="1"/>
    <row r="145" s="73" customFormat="1"/>
    <row r="146" s="73" customFormat="1"/>
    <row r="147" s="73" customFormat="1"/>
    <row r="148" s="73" customFormat="1"/>
    <row r="149" s="73" customFormat="1"/>
    <row r="150" s="73" customFormat="1"/>
    <row r="151" s="73" customFormat="1"/>
    <row r="152" s="73" customFormat="1"/>
    <row r="153" s="73" customFormat="1"/>
    <row r="154" s="73" customFormat="1"/>
    <row r="155" s="73" customFormat="1"/>
    <row r="156" s="73" customFormat="1"/>
    <row r="157" s="73" customFormat="1"/>
    <row r="158" s="73" customFormat="1"/>
    <row r="159" s="73" customFormat="1"/>
    <row r="160" s="73" customFormat="1"/>
    <row r="161" s="73" customFormat="1"/>
    <row r="162" s="73" customFormat="1"/>
    <row r="163" s="73" customFormat="1"/>
    <row r="164" s="73" customFormat="1"/>
    <row r="165" s="73" customFormat="1"/>
    <row r="166" s="73" customFormat="1"/>
    <row r="167" s="73" customFormat="1"/>
    <row r="168" s="73" customFormat="1"/>
    <row r="169" s="73" customFormat="1"/>
    <row r="170" s="73" customFormat="1"/>
    <row r="171" s="73" customFormat="1"/>
    <row r="172" s="73" customFormat="1"/>
    <row r="173" s="73" customFormat="1"/>
    <row r="174" s="73" customFormat="1"/>
    <row r="175" s="73" customFormat="1"/>
    <row r="176" s="73" customFormat="1"/>
    <row r="177" s="73" customFormat="1"/>
    <row r="178" s="73" customFormat="1"/>
    <row r="179" s="73" customFormat="1"/>
    <row r="180" s="73" customFormat="1"/>
    <row r="181" s="73" customFormat="1"/>
    <row r="182" s="73" customFormat="1"/>
    <row r="183" s="73" customFormat="1"/>
    <row r="184" s="73" customFormat="1"/>
    <row r="185" s="73" customFormat="1"/>
    <row r="186" s="73" customFormat="1"/>
    <row r="187" s="73" customFormat="1"/>
    <row r="188" s="73" customFormat="1"/>
    <row r="189" s="73" customFormat="1"/>
    <row r="190" s="73" customFormat="1"/>
    <row r="191" s="73" customFormat="1"/>
    <row r="192" s="73" customFormat="1"/>
    <row r="193" s="73" customFormat="1"/>
    <row r="194" s="73" customFormat="1"/>
    <row r="195" s="73" customFormat="1"/>
    <row r="196" s="73" customFormat="1"/>
    <row r="197" s="73" customFormat="1"/>
    <row r="198" s="73" customFormat="1"/>
    <row r="199" s="73" customFormat="1"/>
    <row r="200" s="73" customFormat="1"/>
    <row r="201" s="73" customFormat="1"/>
    <row r="202" s="73" customFormat="1"/>
    <row r="203" s="73" customFormat="1"/>
    <row r="204" s="73" customFormat="1"/>
    <row r="205" s="73" customFormat="1"/>
    <row r="206" s="73" customFormat="1"/>
    <row r="207" s="73" customFormat="1"/>
    <row r="208" s="73" customFormat="1"/>
    <row r="209" s="73" customFormat="1"/>
    <row r="210" s="73" customFormat="1"/>
    <row r="211" s="73" customFormat="1"/>
    <row r="212" s="73" customFormat="1"/>
    <row r="213" s="73" customFormat="1"/>
    <row r="214" s="73" customFormat="1"/>
    <row r="215" s="73" customFormat="1"/>
    <row r="216" s="73" customFormat="1"/>
    <row r="217" s="73" customFormat="1"/>
    <row r="218" s="73" customFormat="1"/>
    <row r="219" s="73" customFormat="1"/>
    <row r="220" s="73" customFormat="1"/>
    <row r="221" s="73" customFormat="1"/>
    <row r="222" s="73" customFormat="1"/>
    <row r="223" s="73" customFormat="1"/>
    <row r="224" s="73" customFormat="1"/>
    <row r="225" s="73" customFormat="1"/>
    <row r="226" s="73" customFormat="1"/>
    <row r="227" s="73" customFormat="1"/>
    <row r="228" s="73" customFormat="1"/>
    <row r="229" s="73" customFormat="1"/>
    <row r="230" s="73" customFormat="1"/>
    <row r="231" s="73" customFormat="1"/>
    <row r="232" s="73" customFormat="1"/>
    <row r="233" s="73" customFormat="1"/>
    <row r="234" s="73" customFormat="1"/>
    <row r="235" s="73" customFormat="1"/>
    <row r="236" s="73" customFormat="1"/>
    <row r="237" s="73" customFormat="1"/>
    <row r="238" s="73" customFormat="1"/>
    <row r="239" s="73" customFormat="1"/>
    <row r="240" s="73" customFormat="1"/>
    <row r="241" s="73" customFormat="1"/>
    <row r="242" s="73" customFormat="1"/>
    <row r="243" s="73" customFormat="1"/>
    <row r="244" s="73" customFormat="1"/>
    <row r="245" s="73" customFormat="1"/>
    <row r="246" s="73" customFormat="1"/>
    <row r="247" s="73" customFormat="1"/>
    <row r="248" s="73" customFormat="1"/>
    <row r="249" s="73" customFormat="1"/>
    <row r="250" s="73" customFormat="1"/>
    <row r="251" s="73" customFormat="1"/>
    <row r="252" s="73" customFormat="1"/>
    <row r="253" s="73" customFormat="1"/>
    <row r="254" s="73" customFormat="1"/>
    <row r="255" s="73" customFormat="1"/>
    <row r="256" s="73" customFormat="1"/>
    <row r="257" s="73" customFormat="1"/>
    <row r="258" s="73" customFormat="1"/>
    <row r="259" s="73" customFormat="1"/>
    <row r="260" s="73" customFormat="1"/>
    <row r="261" s="73" customFormat="1"/>
    <row r="262" s="73" customFormat="1"/>
    <row r="263" s="73" customFormat="1"/>
    <row r="264" s="73" customFormat="1"/>
    <row r="265" s="73" customFormat="1"/>
    <row r="266" s="73" customFormat="1"/>
    <row r="267" s="73" customFormat="1"/>
    <row r="268" s="73" customFormat="1"/>
    <row r="269" s="73" customFormat="1"/>
    <row r="270" s="73" customFormat="1"/>
    <row r="271" s="73" customFormat="1"/>
    <row r="272" s="73" customFormat="1"/>
    <row r="273" s="73" customFormat="1"/>
    <row r="274" s="73" customFormat="1"/>
    <row r="275" s="73" customFormat="1"/>
    <row r="276" s="73" customFormat="1"/>
    <row r="277" s="73" customFormat="1"/>
    <row r="278" s="73" customFormat="1"/>
    <row r="279" s="73" customFormat="1"/>
    <row r="280" s="73" customFormat="1"/>
    <row r="281" s="73" customFormat="1"/>
    <row r="282" s="73" customFormat="1"/>
    <row r="283" s="73" customFormat="1"/>
    <row r="284" s="73" customFormat="1"/>
    <row r="285" s="73" customFormat="1"/>
    <row r="286" s="73" customFormat="1"/>
    <row r="287" s="73" customFormat="1"/>
    <row r="288" s="73" customFormat="1"/>
    <row r="289" s="73" customFormat="1"/>
    <row r="290" s="73" customFormat="1"/>
    <row r="291" s="73" customFormat="1"/>
    <row r="292" s="73" customFormat="1"/>
    <row r="293" s="73" customFormat="1"/>
    <row r="294" s="73" customFormat="1"/>
    <row r="295" s="73" customFormat="1"/>
    <row r="296" s="73" customFormat="1"/>
    <row r="297" s="73" customFormat="1"/>
    <row r="298" s="73" customFormat="1"/>
    <row r="299" s="73" customFormat="1"/>
    <row r="300" s="73" customFormat="1"/>
    <row r="301" s="73" customFormat="1"/>
    <row r="302" s="73" customFormat="1"/>
    <row r="303" s="73" customFormat="1"/>
    <row r="304" s="73" customFormat="1"/>
    <row r="305" s="73" customFormat="1"/>
    <row r="306" s="73" customFormat="1"/>
    <row r="307" s="73" customFormat="1"/>
    <row r="308" s="73" customFormat="1"/>
    <row r="309" s="73" customFormat="1"/>
    <row r="310" s="73" customFormat="1"/>
    <row r="311" s="73" customFormat="1"/>
    <row r="312" s="73" customFormat="1"/>
    <row r="313" s="73" customFormat="1"/>
    <row r="314" s="73" customFormat="1"/>
    <row r="315" s="73" customFormat="1"/>
    <row r="316" s="73" customFormat="1"/>
    <row r="317" s="73" customFormat="1"/>
    <row r="318" s="73" customFormat="1"/>
    <row r="319" s="73" customFormat="1"/>
    <row r="320" s="73" customFormat="1"/>
    <row r="321" s="73" customFormat="1"/>
    <row r="322" s="73" customFormat="1"/>
    <row r="323" s="73" customFormat="1"/>
    <row r="324" s="73" customFormat="1"/>
    <row r="325" s="73" customFormat="1"/>
    <row r="326" s="73" customFormat="1"/>
    <row r="327" s="73" customFormat="1"/>
    <row r="328" s="73" customFormat="1"/>
    <row r="329" s="73" customFormat="1"/>
    <row r="330" s="73" customFormat="1"/>
    <row r="331" s="73" customFormat="1"/>
    <row r="332" s="73" customFormat="1"/>
    <row r="333" s="73" customFormat="1"/>
    <row r="334" s="73" customFormat="1"/>
    <row r="335" s="73" customFormat="1"/>
    <row r="336" s="73" customFormat="1"/>
    <row r="337" s="73" customFormat="1"/>
    <row r="338" s="73" customFormat="1"/>
    <row r="339" s="73" customFormat="1"/>
    <row r="340" s="73" customFormat="1"/>
    <row r="341" s="73" customFormat="1"/>
    <row r="342" s="73" customFormat="1"/>
    <row r="343" s="73" customFormat="1"/>
    <row r="344" s="73" customFormat="1"/>
    <row r="345" s="73" customFormat="1"/>
    <row r="346" s="73" customFormat="1"/>
    <row r="347" s="73" customFormat="1"/>
    <row r="348" s="73" customFormat="1"/>
    <row r="349" s="73" customFormat="1"/>
    <row r="350" s="73" customFormat="1"/>
    <row r="351" s="73" customFormat="1"/>
    <row r="352" s="73" customFormat="1"/>
    <row r="353" s="73" customFormat="1"/>
    <row r="354" s="73" customFormat="1"/>
    <row r="355" s="73" customFormat="1"/>
    <row r="356" s="73" customFormat="1"/>
    <row r="357" s="73" customFormat="1"/>
    <row r="358" s="73" customFormat="1"/>
    <row r="359" s="73" customFormat="1"/>
    <row r="360" s="73" customFormat="1"/>
    <row r="361" s="73" customFormat="1"/>
    <row r="362" s="73" customFormat="1"/>
    <row r="363" s="73" customFormat="1"/>
    <row r="364" s="73" customFormat="1"/>
    <row r="365" s="73" customFormat="1"/>
    <row r="366" s="73" customFormat="1"/>
    <row r="367" s="73" customFormat="1"/>
    <row r="368" s="73" customFormat="1"/>
    <row r="369" s="73" customFormat="1"/>
    <row r="370" s="73" customFormat="1"/>
    <row r="371" s="73" customFormat="1"/>
    <row r="372" s="73" customFormat="1"/>
    <row r="373" s="73" customFormat="1"/>
    <row r="374" s="73" customFormat="1"/>
    <row r="375" s="73" customFormat="1"/>
    <row r="376" s="73" customFormat="1"/>
    <row r="377" s="73" customFormat="1"/>
    <row r="378" s="73" customFormat="1"/>
    <row r="379" s="73" customFormat="1"/>
    <row r="380" s="73" customFormat="1"/>
    <row r="381" s="73" customFormat="1"/>
    <row r="382" s="73" customFormat="1"/>
    <row r="383" s="73" customFormat="1"/>
    <row r="384" s="73" customFormat="1"/>
    <row r="385" s="73" customFormat="1"/>
    <row r="386" s="73" customFormat="1"/>
    <row r="387" s="73" customFormat="1"/>
    <row r="388" s="73" customFormat="1"/>
    <row r="389" s="73" customFormat="1"/>
    <row r="390" s="73" customFormat="1"/>
    <row r="391" s="73" customFormat="1"/>
    <row r="392" s="73" customFormat="1"/>
    <row r="393" s="73" customFormat="1"/>
    <row r="394" s="73" customFormat="1"/>
    <row r="395" s="73" customFormat="1"/>
    <row r="396" s="73" customFormat="1"/>
    <row r="397" s="73" customFormat="1"/>
    <row r="398" s="73" customFormat="1"/>
    <row r="399" s="73" customFormat="1"/>
    <row r="400" s="73" customFormat="1"/>
    <row r="401" s="73" customFormat="1"/>
    <row r="402" s="73" customFormat="1"/>
    <row r="403" s="73" customFormat="1"/>
    <row r="404" s="73" customFormat="1"/>
    <row r="405" s="73" customFormat="1"/>
    <row r="406" s="73" customFormat="1"/>
    <row r="407" s="73" customFormat="1"/>
    <row r="408" s="73" customFormat="1"/>
    <row r="409" s="73" customFormat="1"/>
    <row r="410" s="73" customFormat="1"/>
    <row r="411" s="73" customFormat="1"/>
    <row r="412" s="73" customFormat="1"/>
    <row r="413" s="73" customFormat="1"/>
    <row r="414" s="73" customFormat="1"/>
    <row r="415" s="73" customFormat="1"/>
    <row r="416" s="73" customFormat="1"/>
    <row r="417" s="73" customFormat="1"/>
    <row r="418" s="73" customFormat="1"/>
    <row r="419" s="73" customFormat="1"/>
    <row r="420" s="73" customFormat="1"/>
    <row r="421" s="73" customFormat="1"/>
    <row r="422" s="73" customFormat="1"/>
    <row r="423" s="73" customFormat="1"/>
    <row r="424" s="73" customFormat="1"/>
    <row r="425" s="73" customFormat="1"/>
    <row r="426" s="73" customFormat="1"/>
    <row r="427" s="73" customFormat="1"/>
    <row r="428" s="73" customFormat="1"/>
    <row r="429" s="73" customFormat="1"/>
    <row r="430" s="73" customFormat="1"/>
    <row r="431" s="73" customFormat="1"/>
    <row r="432" s="73" customFormat="1"/>
    <row r="433" s="73" customFormat="1"/>
    <row r="434" s="73" customFormat="1"/>
    <row r="435" s="73" customFormat="1"/>
    <row r="436" s="73" customFormat="1"/>
    <row r="437" s="73" customFormat="1"/>
    <row r="438" s="73" customFormat="1"/>
    <row r="439" s="73" customFormat="1"/>
    <row r="440" s="73" customFormat="1"/>
    <row r="441" s="73" customFormat="1"/>
    <row r="442" s="73" customFormat="1"/>
    <row r="443" s="73" customFormat="1"/>
    <row r="444" s="73" customFormat="1"/>
    <row r="445" s="73" customFormat="1"/>
    <row r="446" s="73" customFormat="1"/>
    <row r="447" s="73" customFormat="1"/>
    <row r="448" s="73" customFormat="1"/>
    <row r="449" s="73" customFormat="1"/>
    <row r="450" s="73" customFormat="1"/>
    <row r="451" s="73" customFormat="1"/>
    <row r="452" s="73" customFormat="1"/>
    <row r="453" s="73" customFormat="1"/>
    <row r="454" s="73" customFormat="1"/>
    <row r="455" s="73" customFormat="1"/>
    <row r="456" s="73" customFormat="1"/>
    <row r="457" s="73" customFormat="1"/>
    <row r="458" s="73" customFormat="1"/>
    <row r="459" s="73" customFormat="1"/>
    <row r="460" s="73" customFormat="1"/>
    <row r="461" s="73" customFormat="1"/>
    <row r="462" s="73" customFormat="1"/>
    <row r="463" s="73" customFormat="1"/>
    <row r="464" s="73" customFormat="1"/>
    <row r="465" s="73" customFormat="1"/>
    <row r="466" s="73" customFormat="1"/>
    <row r="467" s="73" customFormat="1"/>
    <row r="468" s="73" customFormat="1"/>
    <row r="469" s="73" customFormat="1"/>
    <row r="470" s="73" customFormat="1"/>
    <row r="471" s="73" customFormat="1"/>
    <row r="472" s="73" customFormat="1"/>
    <row r="473" s="73" customFormat="1"/>
    <row r="474" s="73" customFormat="1"/>
    <row r="475" s="73" customFormat="1"/>
    <row r="476" s="73" customFormat="1"/>
    <row r="477" s="73" customFormat="1"/>
    <row r="478" s="73" customFormat="1"/>
    <row r="479" s="73" customFormat="1"/>
    <row r="480" s="73" customFormat="1"/>
    <row r="481" s="73" customFormat="1"/>
    <row r="482" s="73" customFormat="1"/>
    <row r="483" s="73" customFormat="1"/>
    <row r="484" s="73" customFormat="1"/>
    <row r="485" s="73" customFormat="1"/>
    <row r="486" s="73" customFormat="1"/>
    <row r="487" s="73" customFormat="1"/>
    <row r="488" s="73" customFormat="1"/>
    <row r="489" s="73" customFormat="1"/>
    <row r="490" s="73" customFormat="1"/>
    <row r="491" s="73" customFormat="1"/>
    <row r="492" s="73" customFormat="1"/>
    <row r="493" s="73" customFormat="1"/>
    <row r="494" s="73" customFormat="1"/>
    <row r="495" s="73" customFormat="1"/>
    <row r="496" s="73" customFormat="1"/>
    <row r="497" s="73" customFormat="1"/>
    <row r="498" s="73" customFormat="1"/>
    <row r="499" s="73" customFormat="1"/>
    <row r="500" s="73" customFormat="1"/>
    <row r="501" s="73" customFormat="1"/>
    <row r="502" s="73" customFormat="1"/>
    <row r="503" s="73" customFormat="1"/>
    <row r="504" s="73" customFormat="1"/>
    <row r="505" s="73" customFormat="1"/>
    <row r="506" s="73" customFormat="1"/>
    <row r="507" s="73" customFormat="1"/>
    <row r="508" s="73" customFormat="1"/>
    <row r="509" s="73" customFormat="1"/>
    <row r="510" s="73" customFormat="1"/>
    <row r="511" s="73" customFormat="1"/>
    <row r="512" s="73" customFormat="1"/>
    <row r="513" s="73" customFormat="1"/>
    <row r="514" s="73" customFormat="1"/>
    <row r="515" s="73" customFormat="1"/>
    <row r="516" s="73" customFormat="1"/>
    <row r="517" s="73" customFormat="1"/>
    <row r="518" s="73" customFormat="1"/>
    <row r="519" s="73" customFormat="1"/>
    <row r="520" s="73" customFormat="1"/>
    <row r="521" s="73" customFormat="1"/>
    <row r="522" s="73" customFormat="1"/>
    <row r="523" s="73" customFormat="1"/>
    <row r="524" s="73" customFormat="1"/>
    <row r="525" s="73" customFormat="1"/>
    <row r="526" s="73" customFormat="1"/>
    <row r="527" s="73" customFormat="1"/>
    <row r="528" s="73" customFormat="1"/>
    <row r="529" s="73" customFormat="1"/>
    <row r="530" s="73" customFormat="1"/>
    <row r="531" s="73" customFormat="1"/>
    <row r="532" s="73" customFormat="1"/>
    <row r="533" s="73" customFormat="1"/>
    <row r="534" s="73" customFormat="1"/>
    <row r="535" s="73" customFormat="1"/>
    <row r="536" s="73" customFormat="1"/>
    <row r="537" s="73" customFormat="1"/>
    <row r="538" s="73" customFormat="1"/>
    <row r="539" s="73" customFormat="1"/>
    <row r="540" s="73" customFormat="1"/>
    <row r="541" s="73" customFormat="1"/>
    <row r="542" s="73" customFormat="1"/>
    <row r="543" s="73" customFormat="1"/>
    <row r="544" s="73" customFormat="1"/>
    <row r="545" s="73" customFormat="1"/>
    <row r="546" s="73" customFormat="1"/>
    <row r="547" s="73" customFormat="1"/>
    <row r="548" s="73" customFormat="1"/>
    <row r="549" s="73" customFormat="1"/>
    <row r="550" s="73" customFormat="1"/>
    <row r="551" s="73" customFormat="1"/>
    <row r="552" s="73" customFormat="1"/>
    <row r="553" s="73" customFormat="1"/>
    <row r="554" s="73" customFormat="1"/>
    <row r="555" s="73" customFormat="1"/>
    <row r="556" s="73" customFormat="1"/>
    <row r="557" s="73" customFormat="1"/>
    <row r="558" s="73" customFormat="1"/>
    <row r="559" s="73" customFormat="1"/>
    <row r="560" s="73" customFormat="1"/>
    <row r="561" s="73" customFormat="1"/>
    <row r="562" s="73" customFormat="1"/>
    <row r="563" s="73" customFormat="1"/>
    <row r="564" s="73" customFormat="1"/>
    <row r="565" s="73" customFormat="1"/>
    <row r="566" s="73" customFormat="1"/>
    <row r="567" s="73" customFormat="1"/>
    <row r="568" s="73" customFormat="1"/>
    <row r="569" s="73" customFormat="1"/>
    <row r="570" s="73" customFormat="1"/>
    <row r="571" s="73" customFormat="1"/>
    <row r="572" s="73" customFormat="1"/>
    <row r="573" s="73" customFormat="1"/>
    <row r="574" s="73" customFormat="1"/>
    <row r="575" s="73" customFormat="1"/>
    <row r="576" s="73" customFormat="1"/>
    <row r="577" s="73" customFormat="1"/>
    <row r="578" s="73" customFormat="1"/>
    <row r="579" s="73" customFormat="1"/>
    <row r="580" s="73" customFormat="1"/>
    <row r="581" s="73" customFormat="1"/>
    <row r="582" s="73" customFormat="1"/>
    <row r="583" s="73" customFormat="1"/>
    <row r="584" s="73" customFormat="1"/>
    <row r="585" s="73" customFormat="1"/>
    <row r="586" s="73" customFormat="1"/>
    <row r="587" s="73" customFormat="1"/>
    <row r="588" s="73" customFormat="1"/>
    <row r="589" s="73" customFormat="1"/>
    <row r="590" s="73" customFormat="1"/>
    <row r="591" s="73" customFormat="1"/>
    <row r="592" s="73" customFormat="1"/>
    <row r="593" s="73" customFormat="1"/>
    <row r="594" s="73" customFormat="1"/>
    <row r="595" s="73" customFormat="1"/>
    <row r="596" s="73" customFormat="1"/>
    <row r="597" s="73" customFormat="1"/>
    <row r="598" s="73" customFormat="1"/>
    <row r="599" s="73" customFormat="1"/>
    <row r="600" s="73" customFormat="1"/>
    <row r="601" s="73" customFormat="1"/>
    <row r="602" s="73" customFormat="1"/>
    <row r="603" s="73" customFormat="1"/>
    <row r="604" s="73" customFormat="1"/>
    <row r="605" s="73" customFormat="1"/>
    <row r="606" s="73" customFormat="1"/>
    <row r="607" s="73" customFormat="1"/>
    <row r="608" s="73" customFormat="1"/>
    <row r="609" s="73" customFormat="1"/>
    <row r="610" s="73" customFormat="1"/>
    <row r="611" s="73" customFormat="1"/>
    <row r="612" s="73" customFormat="1"/>
    <row r="613" s="73" customFormat="1"/>
    <row r="614" s="73" customFormat="1"/>
    <row r="615" s="73" customFormat="1"/>
    <row r="616" s="73" customFormat="1"/>
    <row r="617" s="73" customFormat="1"/>
    <row r="618" s="73" customFormat="1"/>
    <row r="619" s="73" customFormat="1"/>
    <row r="620" s="73" customFormat="1"/>
    <row r="621" s="73" customFormat="1"/>
    <row r="622" s="73" customFormat="1"/>
    <row r="623" s="73" customFormat="1"/>
    <row r="624" s="73" customFormat="1"/>
    <row r="625" s="73" customFormat="1"/>
    <row r="626" s="73" customFormat="1"/>
    <row r="627" s="73" customFormat="1"/>
    <row r="628" s="73" customFormat="1"/>
  </sheetData>
  <sheetProtection algorithmName="SHA-512" hashValue="P1AfRjombNx0xFo9cILsKAi0ANCH572C9420EgqDXlZN2HIGNsN8n3JGrkrV7fPsG9+nGKZJWPgVEwzOtHl0xA==" saltValue="NDh0H6cG80yCr0klYYU+JQ==" spinCount="100000" sheet="1" objects="1" scenarios="1"/>
  <mergeCells count="4">
    <mergeCell ref="A4:J5"/>
    <mergeCell ref="I51:J51"/>
    <mergeCell ref="I52:J52"/>
    <mergeCell ref="I53:J53"/>
  </mergeCells>
  <pageMargins left="0.5" right="0.5" top="0.5" bottom="0.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0</xdr:col>
                    <xdr:colOff>142875</xdr:colOff>
                    <xdr:row>7</xdr:row>
                    <xdr:rowOff>123825</xdr:rowOff>
                  </from>
                  <to>
                    <xdr:col>3</xdr:col>
                    <xdr:colOff>66675</xdr:colOff>
                    <xdr:row>9</xdr:row>
                    <xdr:rowOff>28575</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0</xdr:col>
                    <xdr:colOff>142875</xdr:colOff>
                    <xdr:row>9</xdr:row>
                    <xdr:rowOff>19050</xdr:rowOff>
                  </from>
                  <to>
                    <xdr:col>3</xdr:col>
                    <xdr:colOff>66675</xdr:colOff>
                    <xdr:row>10</xdr:row>
                    <xdr:rowOff>95250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020C9-AF1C-4FBE-B176-6537CCA79DD6}">
  <dimension ref="A1:BY856"/>
  <sheetViews>
    <sheetView showGridLines="0" showRowColHeaders="0" showRuler="0" topLeftCell="A25" zoomScale="115" zoomScaleNormal="115" zoomScalePageLayoutView="70" workbookViewId="0">
      <selection activeCell="N18" sqref="N18"/>
    </sheetView>
  </sheetViews>
  <sheetFormatPr defaultColWidth="8.85546875" defaultRowHeight="12.75"/>
  <cols>
    <col min="1" max="2" width="8.85546875" style="74"/>
    <col min="3" max="3" width="8.85546875" style="74" customWidth="1"/>
    <col min="4" max="4" width="12.85546875" style="74" customWidth="1"/>
    <col min="5" max="5" width="10.85546875" style="74" customWidth="1"/>
    <col min="6" max="6" width="8.85546875" style="74"/>
    <col min="7" max="7" width="9" style="74" customWidth="1"/>
    <col min="8" max="8" width="6.7109375" style="74" customWidth="1"/>
    <col min="9" max="9" width="9.28515625" style="74" customWidth="1"/>
    <col min="10" max="10" width="5.28515625" style="90" customWidth="1"/>
    <col min="11" max="77" width="8.85546875" style="90"/>
    <col min="78" max="16384" width="8.85546875" style="74"/>
  </cols>
  <sheetData>
    <row r="1" spans="1:77" ht="31.5">
      <c r="A1" s="127" t="s">
        <v>119</v>
      </c>
      <c r="B1" s="10"/>
      <c r="J1" s="20"/>
    </row>
    <row r="2" spans="1:77" ht="20.25">
      <c r="A2" s="54"/>
      <c r="B2" s="9"/>
      <c r="J2" s="20"/>
    </row>
    <row r="3" spans="1:77" s="4" customFormat="1">
      <c r="A3" s="5"/>
      <c r="B3" s="5"/>
      <c r="J3" s="62"/>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row>
    <row r="4" spans="1:77" s="4" customFormat="1">
      <c r="A4" s="55" t="s">
        <v>48</v>
      </c>
      <c r="B4" s="55"/>
      <c r="C4" s="55"/>
      <c r="D4" s="55"/>
      <c r="E4" s="55"/>
      <c r="F4" s="94"/>
      <c r="G4" s="94"/>
      <c r="H4" s="94"/>
      <c r="I4" s="94"/>
      <c r="J4" s="94"/>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row>
    <row r="5" spans="1:77" s="4" customFormat="1">
      <c r="A5" s="178" t="s">
        <v>49</v>
      </c>
      <c r="B5" s="178"/>
      <c r="C5" s="178" t="s">
        <v>87</v>
      </c>
      <c r="D5" s="178"/>
      <c r="E5" s="179" t="s">
        <v>50</v>
      </c>
      <c r="F5" s="179"/>
      <c r="G5" s="178" t="s">
        <v>51</v>
      </c>
      <c r="H5" s="178"/>
      <c r="I5" s="178" t="s">
        <v>14</v>
      </c>
      <c r="J5" s="178"/>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row>
    <row r="6" spans="1:77" s="4" customFormat="1">
      <c r="A6" s="171"/>
      <c r="B6" s="171"/>
      <c r="C6" s="171"/>
      <c r="D6" s="171"/>
      <c r="E6" s="171"/>
      <c r="F6" s="171"/>
      <c r="G6" s="180"/>
      <c r="H6" s="180"/>
      <c r="I6" s="174">
        <f t="shared" ref="I6:I8" si="0">G6*15</f>
        <v>0</v>
      </c>
      <c r="J6" s="174"/>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row>
    <row r="7" spans="1:77" s="4" customFormat="1">
      <c r="A7" s="171"/>
      <c r="B7" s="171"/>
      <c r="C7" s="171"/>
      <c r="D7" s="171"/>
      <c r="E7" s="171"/>
      <c r="F7" s="171"/>
      <c r="G7" s="180"/>
      <c r="H7" s="180"/>
      <c r="I7" s="174">
        <f t="shared" si="0"/>
        <v>0</v>
      </c>
      <c r="J7" s="174"/>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row>
    <row r="8" spans="1:77" s="4" customFormat="1">
      <c r="A8" s="171"/>
      <c r="B8" s="171"/>
      <c r="C8" s="171"/>
      <c r="D8" s="171"/>
      <c r="E8" s="171"/>
      <c r="F8" s="171"/>
      <c r="G8" s="180"/>
      <c r="H8" s="180"/>
      <c r="I8" s="174">
        <f t="shared" si="0"/>
        <v>0</v>
      </c>
      <c r="J8" s="174"/>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row>
    <row r="9" spans="1:77" s="4" customFormat="1">
      <c r="A9" s="61" t="s">
        <v>52</v>
      </c>
      <c r="B9" s="5"/>
      <c r="J9" s="96">
        <f>SUM(J6:J8)</f>
        <v>0</v>
      </c>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row>
    <row r="10" spans="1:77" s="4" customFormat="1">
      <c r="A10" s="5"/>
      <c r="B10" s="5"/>
      <c r="J10" s="62"/>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row>
    <row r="11" spans="1:77" s="4" customFormat="1">
      <c r="A11" s="55" t="s">
        <v>125</v>
      </c>
      <c r="B11" s="55"/>
      <c r="C11" s="55"/>
      <c r="D11" s="55"/>
      <c r="E11" s="55"/>
      <c r="F11" s="94"/>
      <c r="G11" s="94"/>
      <c r="H11" s="94"/>
      <c r="I11" s="94"/>
      <c r="J11" s="94"/>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row>
    <row r="12" spans="1:77" s="4" customFormat="1">
      <c r="A12" s="178" t="s">
        <v>49</v>
      </c>
      <c r="B12" s="178"/>
      <c r="C12" s="178" t="s">
        <v>87</v>
      </c>
      <c r="D12" s="178"/>
      <c r="E12" s="179" t="s">
        <v>50</v>
      </c>
      <c r="F12" s="179"/>
      <c r="G12" s="178" t="s">
        <v>51</v>
      </c>
      <c r="H12" s="178"/>
      <c r="I12" s="178" t="s">
        <v>14</v>
      </c>
      <c r="J12" s="178"/>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c r="BU12" s="91"/>
      <c r="BV12" s="91"/>
      <c r="BW12" s="91"/>
      <c r="BX12" s="91"/>
      <c r="BY12" s="91"/>
    </row>
    <row r="13" spans="1:77" s="4" customFormat="1">
      <c r="A13" s="171"/>
      <c r="B13" s="171"/>
      <c r="C13" s="171"/>
      <c r="D13" s="171"/>
      <c r="E13" s="171"/>
      <c r="F13" s="171"/>
      <c r="G13" s="171"/>
      <c r="H13" s="171"/>
      <c r="I13" s="174">
        <f>G13*20</f>
        <v>0</v>
      </c>
      <c r="J13" s="174"/>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row>
    <row r="14" spans="1:77" s="4" customFormat="1">
      <c r="A14" s="171"/>
      <c r="B14" s="171"/>
      <c r="C14" s="171"/>
      <c r="D14" s="171"/>
      <c r="E14" s="171"/>
      <c r="F14" s="171"/>
      <c r="G14" s="171"/>
      <c r="H14" s="171"/>
      <c r="I14" s="174">
        <f>G14*20</f>
        <v>0</v>
      </c>
      <c r="J14" s="174"/>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row>
    <row r="15" spans="1:77" s="4" customFormat="1">
      <c r="A15" s="171"/>
      <c r="B15" s="171"/>
      <c r="C15" s="171"/>
      <c r="D15" s="171"/>
      <c r="E15" s="171"/>
      <c r="F15" s="171"/>
      <c r="G15" s="171"/>
      <c r="H15" s="171"/>
      <c r="I15" s="174">
        <f>G15*20</f>
        <v>0</v>
      </c>
      <c r="J15" s="174"/>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c r="BY15" s="91"/>
    </row>
    <row r="16" spans="1:77" s="4" customFormat="1">
      <c r="A16" s="5"/>
      <c r="B16" s="5"/>
      <c r="J16" s="62"/>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row>
    <row r="17" spans="1:77" s="4" customFormat="1">
      <c r="A17" s="108" t="s">
        <v>53</v>
      </c>
      <c r="B17" s="108"/>
      <c r="C17" s="108"/>
      <c r="D17" s="108"/>
      <c r="E17" s="108"/>
      <c r="F17" s="107"/>
      <c r="G17" s="107"/>
      <c r="H17" s="107"/>
      <c r="I17" s="107"/>
      <c r="J17" s="107"/>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row>
    <row r="18" spans="1:77" s="4" customFormat="1" ht="12.95" customHeight="1">
      <c r="A18" s="175" t="s">
        <v>80</v>
      </c>
      <c r="B18" s="176"/>
      <c r="C18" s="175" t="s">
        <v>54</v>
      </c>
      <c r="D18" s="175"/>
      <c r="E18" s="175" t="s">
        <v>81</v>
      </c>
      <c r="F18" s="175"/>
      <c r="G18" s="175" t="s">
        <v>55</v>
      </c>
      <c r="H18" s="175"/>
      <c r="I18" s="177" t="s">
        <v>14</v>
      </c>
      <c r="J18" s="175"/>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row>
    <row r="19" spans="1:77" s="4" customFormat="1" ht="12.95" customHeight="1">
      <c r="A19" s="171"/>
      <c r="B19" s="172"/>
      <c r="C19" s="171"/>
      <c r="D19" s="171"/>
      <c r="E19" s="171"/>
      <c r="F19" s="171"/>
      <c r="G19" s="171"/>
      <c r="H19" s="171"/>
      <c r="I19" s="173">
        <f>G19*400</f>
        <v>0</v>
      </c>
      <c r="J19" s="174"/>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c r="BW19" s="91"/>
      <c r="BX19" s="91"/>
      <c r="BY19" s="91"/>
    </row>
    <row r="20" spans="1:77" s="4" customFormat="1" ht="12.95" customHeight="1">
      <c r="A20" s="171"/>
      <c r="B20" s="172"/>
      <c r="C20" s="171"/>
      <c r="D20" s="171"/>
      <c r="E20" s="171"/>
      <c r="F20" s="171"/>
      <c r="G20" s="171"/>
      <c r="H20" s="171"/>
      <c r="I20" s="173">
        <f t="shared" ref="I20:I21" si="1">G20*400</f>
        <v>0</v>
      </c>
      <c r="J20" s="174"/>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row>
    <row r="21" spans="1:77" s="4" customFormat="1" ht="12.95" customHeight="1">
      <c r="A21" s="171"/>
      <c r="B21" s="172"/>
      <c r="C21" s="171"/>
      <c r="D21" s="171"/>
      <c r="E21" s="171"/>
      <c r="F21" s="171"/>
      <c r="G21" s="171"/>
      <c r="H21" s="171"/>
      <c r="I21" s="173">
        <f t="shared" si="1"/>
        <v>0</v>
      </c>
      <c r="J21" s="174"/>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row>
    <row r="22" spans="1:77" s="4" customFormat="1" ht="12.95" customHeight="1">
      <c r="A22" s="9"/>
      <c r="B22" s="9"/>
      <c r="C22" s="74"/>
      <c r="D22" s="74"/>
      <c r="E22" s="74"/>
      <c r="F22" s="74"/>
      <c r="G22" s="74"/>
      <c r="H22" s="74"/>
      <c r="I22" s="170">
        <f>SUM(I6:J8,I13:J15,I19:J21)</f>
        <v>0</v>
      </c>
      <c r="J22" s="170"/>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row>
    <row r="23" spans="1:77" ht="12.95" customHeight="1">
      <c r="A23" s="55" t="s">
        <v>16</v>
      </c>
      <c r="B23" s="55"/>
      <c r="C23" s="55"/>
      <c r="D23" s="55"/>
      <c r="E23" s="55"/>
      <c r="J23" s="20"/>
      <c r="K23" s="91"/>
      <c r="L23" s="91"/>
      <c r="M23" s="91"/>
      <c r="N23" s="91"/>
      <c r="O23" s="91"/>
      <c r="P23" s="91"/>
    </row>
    <row r="24" spans="1:77" ht="12.95" customHeight="1">
      <c r="D24" s="20"/>
      <c r="J24" s="20"/>
      <c r="K24" s="91"/>
      <c r="L24" s="91"/>
      <c r="M24" s="91"/>
      <c r="N24" s="91"/>
      <c r="O24" s="91"/>
      <c r="P24" s="91"/>
    </row>
    <row r="25" spans="1:77">
      <c r="A25" s="94" t="s">
        <v>15</v>
      </c>
      <c r="E25" s="60"/>
      <c r="J25" s="20"/>
      <c r="K25" s="91"/>
      <c r="L25" s="91"/>
      <c r="M25" s="91"/>
      <c r="N25" s="91"/>
      <c r="O25" s="91"/>
      <c r="P25" s="91"/>
    </row>
    <row r="26" spans="1:77">
      <c r="A26" s="94"/>
      <c r="E26" s="112"/>
      <c r="J26" s="20"/>
      <c r="K26" s="91"/>
      <c r="L26" s="91"/>
      <c r="M26" s="91"/>
      <c r="N26" s="91"/>
      <c r="O26" s="91"/>
      <c r="P26" s="91"/>
    </row>
    <row r="27" spans="1:77">
      <c r="A27" s="110" t="s">
        <v>14</v>
      </c>
      <c r="C27" s="7"/>
      <c r="D27" s="6">
        <f>I22</f>
        <v>0</v>
      </c>
      <c r="E27" s="111">
        <f>IF(D27&lt;(0.5*E25),IF(D27&lt;100000,D27,100000),IF((0.5*E25)&lt;100000,(0.5*E25),100000))</f>
        <v>0</v>
      </c>
      <c r="F27" s="97"/>
      <c r="G27" s="97"/>
      <c r="H27" s="97"/>
      <c r="I27" s="97"/>
      <c r="J27" s="20"/>
      <c r="K27" s="91"/>
      <c r="L27" s="91"/>
      <c r="M27" s="91"/>
      <c r="N27" s="91"/>
      <c r="O27" s="91"/>
      <c r="P27" s="91"/>
    </row>
    <row r="28" spans="1:77">
      <c r="B28" s="86"/>
      <c r="C28" s="7"/>
      <c r="D28" s="6"/>
      <c r="E28" s="98"/>
      <c r="F28" s="97"/>
      <c r="G28" s="97"/>
      <c r="H28" s="97"/>
      <c r="I28" s="97"/>
      <c r="J28" s="20"/>
      <c r="K28" s="91"/>
      <c r="L28" s="91"/>
      <c r="M28" s="91"/>
      <c r="N28" s="91"/>
      <c r="O28" s="91"/>
      <c r="P28" s="91"/>
    </row>
    <row r="29" spans="1:77" s="90" customFormat="1">
      <c r="A29" s="55" t="s">
        <v>56</v>
      </c>
      <c r="B29" s="55"/>
      <c r="C29" s="55"/>
      <c r="D29" s="55"/>
      <c r="E29" s="109"/>
      <c r="F29" s="97"/>
      <c r="G29" s="97"/>
      <c r="H29" s="97"/>
      <c r="I29" s="97"/>
      <c r="J29" s="20"/>
      <c r="K29" s="91"/>
      <c r="L29" s="91"/>
      <c r="M29" s="91"/>
      <c r="N29" s="91"/>
      <c r="O29" s="91"/>
      <c r="P29" s="91"/>
    </row>
    <row r="30" spans="1:77" s="90" customFormat="1" ht="13.15" customHeight="1">
      <c r="A30" s="166" t="s">
        <v>88</v>
      </c>
      <c r="B30" s="166"/>
      <c r="C30" s="166"/>
      <c r="D30" s="166"/>
      <c r="E30" s="166"/>
      <c r="F30" s="166"/>
      <c r="G30" s="166"/>
      <c r="H30" s="166"/>
      <c r="I30" s="166"/>
      <c r="J30" s="166"/>
      <c r="K30" s="91"/>
      <c r="L30" s="91"/>
      <c r="M30" s="91"/>
      <c r="N30" s="91"/>
      <c r="O30" s="91"/>
      <c r="P30" s="91"/>
    </row>
    <row r="31" spans="1:77" s="90" customFormat="1">
      <c r="A31" s="166"/>
      <c r="B31" s="166"/>
      <c r="C31" s="166"/>
      <c r="D31" s="166"/>
      <c r="E31" s="166"/>
      <c r="F31" s="166"/>
      <c r="G31" s="166"/>
      <c r="H31" s="166"/>
      <c r="I31" s="166"/>
      <c r="J31" s="166"/>
      <c r="K31" s="91"/>
      <c r="L31" s="91"/>
      <c r="M31" s="91"/>
      <c r="N31" s="91"/>
      <c r="O31" s="91"/>
      <c r="P31" s="91"/>
    </row>
    <row r="32" spans="1:77" s="90" customFormat="1" ht="13.15" customHeight="1">
      <c r="A32" s="166"/>
      <c r="B32" s="166"/>
      <c r="C32" s="166"/>
      <c r="D32" s="166"/>
      <c r="E32" s="166"/>
      <c r="F32" s="166"/>
      <c r="G32" s="166"/>
      <c r="H32" s="166"/>
      <c r="I32" s="166"/>
      <c r="J32" s="166"/>
      <c r="K32" s="91"/>
      <c r="L32" s="91"/>
      <c r="M32" s="91"/>
      <c r="N32" s="91"/>
      <c r="O32" s="91"/>
      <c r="P32" s="91"/>
    </row>
    <row r="33" spans="1:16" s="90" customFormat="1" ht="13.15" customHeight="1">
      <c r="A33" s="99"/>
      <c r="B33" s="99"/>
      <c r="C33" s="99"/>
      <c r="D33" s="99"/>
      <c r="E33" s="99"/>
      <c r="F33" s="99"/>
      <c r="G33" s="99"/>
      <c r="H33" s="99"/>
      <c r="I33" s="99"/>
      <c r="J33" s="99"/>
      <c r="K33" s="91"/>
      <c r="L33" s="91"/>
      <c r="M33" s="91"/>
      <c r="N33" s="91"/>
      <c r="O33" s="91"/>
      <c r="P33" s="91"/>
    </row>
    <row r="34" spans="1:16" s="90" customFormat="1" ht="13.15" customHeight="1">
      <c r="A34" s="166" t="s">
        <v>89</v>
      </c>
      <c r="B34" s="166"/>
      <c r="C34" s="166"/>
      <c r="D34" s="166"/>
      <c r="E34" s="166"/>
      <c r="F34" s="166"/>
      <c r="G34" s="166"/>
      <c r="H34" s="166"/>
      <c r="I34" s="166"/>
      <c r="J34" s="166"/>
      <c r="K34" s="91"/>
      <c r="L34" s="91"/>
      <c r="M34" s="91"/>
      <c r="N34" s="91"/>
      <c r="O34" s="91"/>
      <c r="P34" s="91"/>
    </row>
    <row r="35" spans="1:16" s="90" customFormat="1" ht="13.15" customHeight="1">
      <c r="A35" s="166"/>
      <c r="B35" s="166"/>
      <c r="C35" s="166"/>
      <c r="D35" s="166"/>
      <c r="E35" s="166"/>
      <c r="F35" s="166"/>
      <c r="G35" s="166"/>
      <c r="H35" s="166"/>
      <c r="I35" s="166"/>
      <c r="J35" s="166"/>
      <c r="K35" s="91"/>
      <c r="L35" s="91"/>
      <c r="M35" s="91"/>
      <c r="N35" s="91"/>
      <c r="O35" s="91"/>
      <c r="P35" s="91"/>
    </row>
    <row r="36" spans="1:16" s="90" customFormat="1" ht="13.15" customHeight="1">
      <c r="A36" s="166"/>
      <c r="B36" s="166"/>
      <c r="C36" s="166"/>
      <c r="D36" s="166"/>
      <c r="E36" s="166"/>
      <c r="F36" s="166"/>
      <c r="G36" s="166"/>
      <c r="H36" s="166"/>
      <c r="I36" s="166"/>
      <c r="J36" s="166"/>
      <c r="K36" s="91"/>
      <c r="L36" s="91"/>
      <c r="M36" s="91"/>
      <c r="N36" s="91"/>
      <c r="O36" s="91"/>
      <c r="P36" s="91"/>
    </row>
    <row r="37" spans="1:16" s="90" customFormat="1" ht="13.15" customHeight="1">
      <c r="A37" s="100"/>
      <c r="B37" s="100"/>
      <c r="C37" s="100"/>
      <c r="D37" s="100"/>
      <c r="E37" s="100"/>
      <c r="F37" s="100"/>
      <c r="G37" s="100"/>
      <c r="H37" s="100"/>
      <c r="I37" s="100"/>
      <c r="J37" s="100"/>
    </row>
    <row r="38" spans="1:16" s="90" customFormat="1" ht="13.15" customHeight="1">
      <c r="A38" s="166" t="s">
        <v>90</v>
      </c>
      <c r="B38" s="166"/>
      <c r="C38" s="166"/>
      <c r="D38" s="166"/>
      <c r="E38" s="166"/>
      <c r="F38" s="166"/>
      <c r="G38" s="166"/>
      <c r="H38" s="166"/>
      <c r="I38" s="166"/>
      <c r="J38" s="166"/>
    </row>
    <row r="39" spans="1:16" s="90" customFormat="1" ht="13.15" customHeight="1">
      <c r="A39" s="166"/>
      <c r="B39" s="166"/>
      <c r="C39" s="166"/>
      <c r="D39" s="166"/>
      <c r="E39" s="166"/>
      <c r="F39" s="166"/>
      <c r="G39" s="166"/>
      <c r="H39" s="166"/>
      <c r="I39" s="166"/>
      <c r="J39" s="166"/>
    </row>
    <row r="40" spans="1:16" s="90" customFormat="1" ht="13.15" customHeight="1">
      <c r="A40" s="166"/>
      <c r="B40" s="166"/>
      <c r="C40" s="166"/>
      <c r="D40" s="166"/>
      <c r="E40" s="166"/>
      <c r="F40" s="166"/>
      <c r="G40" s="166"/>
      <c r="H40" s="166"/>
      <c r="I40" s="166"/>
      <c r="J40" s="166"/>
    </row>
    <row r="41" spans="1:16" s="90" customFormat="1" ht="13.15" customHeight="1">
      <c r="A41" s="74"/>
      <c r="B41" s="5"/>
      <c r="C41" s="74"/>
      <c r="D41" s="74"/>
      <c r="E41" s="14"/>
      <c r="F41" s="97"/>
      <c r="G41" s="97"/>
      <c r="H41" s="97"/>
      <c r="I41" s="97"/>
      <c r="J41" s="20"/>
    </row>
    <row r="42" spans="1:16" s="90" customFormat="1">
      <c r="A42" s="101" t="s">
        <v>57</v>
      </c>
      <c r="B42" s="102" t="s">
        <v>58</v>
      </c>
      <c r="C42" s="74"/>
      <c r="D42" s="69" t="s">
        <v>65</v>
      </c>
      <c r="E42" s="102" t="s">
        <v>58</v>
      </c>
      <c r="F42" s="97" t="s">
        <v>82</v>
      </c>
      <c r="G42" s="103" t="s">
        <v>67</v>
      </c>
      <c r="H42" s="104"/>
      <c r="I42" s="97"/>
      <c r="J42" s="20"/>
    </row>
    <row r="43" spans="1:16" s="90" customFormat="1" ht="13.15" customHeight="1">
      <c r="A43" s="66" t="s">
        <v>59</v>
      </c>
      <c r="B43" s="67">
        <v>10.5</v>
      </c>
      <c r="C43" s="20"/>
      <c r="D43" s="68" t="s">
        <v>60</v>
      </c>
      <c r="E43" s="68">
        <v>11.9</v>
      </c>
      <c r="F43" s="97"/>
      <c r="G43" s="167" t="s">
        <v>83</v>
      </c>
      <c r="H43" s="167"/>
      <c r="I43" s="167"/>
      <c r="J43" s="20"/>
    </row>
    <row r="44" spans="1:16" s="90" customFormat="1">
      <c r="A44" s="68" t="s">
        <v>60</v>
      </c>
      <c r="B44" s="68">
        <v>11.5</v>
      </c>
      <c r="C44" s="20"/>
      <c r="D44" s="68" t="s">
        <v>61</v>
      </c>
      <c r="E44" s="68">
        <v>15.5</v>
      </c>
      <c r="F44" s="97"/>
      <c r="G44" s="167"/>
      <c r="H44" s="167"/>
      <c r="I44" s="167"/>
      <c r="J44" s="20"/>
    </row>
    <row r="45" spans="1:16" s="90" customFormat="1">
      <c r="A45" s="68" t="s">
        <v>61</v>
      </c>
      <c r="B45" s="68">
        <v>15.5</v>
      </c>
      <c r="C45" s="20"/>
      <c r="D45" s="68" t="s">
        <v>66</v>
      </c>
      <c r="E45" s="68">
        <v>17.7</v>
      </c>
      <c r="F45" s="97"/>
      <c r="G45" s="105"/>
      <c r="H45" s="105"/>
      <c r="I45" s="105"/>
      <c r="J45" s="20"/>
    </row>
    <row r="46" spans="1:16" s="90" customFormat="1">
      <c r="A46" s="68" t="s">
        <v>62</v>
      </c>
      <c r="B46" s="68">
        <v>20.3</v>
      </c>
      <c r="C46" s="20"/>
      <c r="D46" s="70" t="s">
        <v>84</v>
      </c>
      <c r="E46" s="106"/>
      <c r="F46" s="97"/>
      <c r="G46" s="97"/>
      <c r="H46" s="97"/>
      <c r="I46" s="97"/>
      <c r="J46" s="20"/>
    </row>
    <row r="47" spans="1:16" s="90" customFormat="1">
      <c r="A47" s="68" t="s">
        <v>63</v>
      </c>
      <c r="B47" s="67">
        <v>20.8</v>
      </c>
      <c r="C47" s="20"/>
      <c r="D47" s="70" t="s">
        <v>85</v>
      </c>
      <c r="E47" s="71"/>
      <c r="F47" s="97"/>
      <c r="G47" s="97"/>
      <c r="H47" s="97"/>
      <c r="I47" s="97"/>
      <c r="J47" s="20"/>
    </row>
    <row r="48" spans="1:16" s="90" customFormat="1">
      <c r="A48" s="68" t="s">
        <v>64</v>
      </c>
      <c r="B48" s="67">
        <v>21.1</v>
      </c>
      <c r="C48" s="20"/>
      <c r="D48" s="20"/>
      <c r="E48" s="71"/>
      <c r="F48" s="97"/>
      <c r="G48" s="97"/>
      <c r="H48" s="97"/>
      <c r="I48" s="97"/>
      <c r="J48" s="20"/>
    </row>
    <row r="49" spans="1:10" s="90" customFormat="1">
      <c r="A49" s="168" t="s">
        <v>86</v>
      </c>
      <c r="B49" s="168"/>
      <c r="C49" s="74"/>
      <c r="D49" s="74"/>
      <c r="E49" s="14"/>
      <c r="F49" s="97"/>
      <c r="G49" s="97"/>
      <c r="H49" s="97"/>
      <c r="I49" s="97"/>
      <c r="J49" s="20"/>
    </row>
    <row r="50" spans="1:10" s="90" customFormat="1">
      <c r="A50" s="169"/>
      <c r="B50" s="169"/>
      <c r="C50" s="74"/>
      <c r="D50" s="74"/>
      <c r="E50" s="14"/>
      <c r="F50" s="97"/>
      <c r="G50" s="74"/>
      <c r="H50" s="74"/>
      <c r="I50" s="97"/>
      <c r="J50" s="20"/>
    </row>
    <row r="51" spans="1:10" s="90" customFormat="1">
      <c r="A51" s="15" t="s">
        <v>85</v>
      </c>
      <c r="B51" s="5"/>
      <c r="C51" s="74"/>
      <c r="D51" s="74"/>
      <c r="E51" s="14"/>
      <c r="F51" s="97"/>
      <c r="G51" s="74"/>
      <c r="H51" s="74"/>
      <c r="I51" s="97"/>
      <c r="J51" s="20"/>
    </row>
    <row r="52" spans="1:10" s="90" customFormat="1"/>
    <row r="53" spans="1:10" s="90" customFormat="1"/>
    <row r="54" spans="1:10" s="90" customFormat="1"/>
    <row r="55" spans="1:10" s="90" customFormat="1"/>
    <row r="56" spans="1:10" s="90" customFormat="1"/>
    <row r="57" spans="1:10" s="90" customFormat="1"/>
    <row r="58" spans="1:10" s="90" customFormat="1"/>
    <row r="59" spans="1:10" s="90" customFormat="1"/>
    <row r="60" spans="1:10" s="90" customFormat="1"/>
    <row r="61" spans="1:10" s="90" customFormat="1"/>
    <row r="62" spans="1:10" s="90" customFormat="1"/>
    <row r="63" spans="1:10" s="90" customFormat="1"/>
    <row r="64" spans="1:10" s="90" customFormat="1"/>
    <row r="65" s="90" customFormat="1"/>
    <row r="66" s="90" customFormat="1"/>
    <row r="67" s="90" customFormat="1"/>
    <row r="68" s="90" customFormat="1"/>
    <row r="69" s="90" customFormat="1"/>
    <row r="70" s="90" customFormat="1"/>
    <row r="71" s="90" customFormat="1"/>
    <row r="72" s="90" customFormat="1"/>
    <row r="73" s="90" customFormat="1"/>
    <row r="74" s="90" customFormat="1"/>
    <row r="75" s="90" customFormat="1"/>
    <row r="76" s="90" customFormat="1"/>
    <row r="77" s="90" customFormat="1"/>
    <row r="78" s="90" customFormat="1"/>
    <row r="79" s="90" customFormat="1"/>
    <row r="80" s="90" customFormat="1"/>
    <row r="81" s="90" customFormat="1"/>
    <row r="82" s="90" customFormat="1"/>
    <row r="83" s="90" customFormat="1"/>
    <row r="84" s="90" customFormat="1"/>
    <row r="85" s="90" customFormat="1"/>
    <row r="86" s="90" customFormat="1"/>
    <row r="87" s="90" customFormat="1"/>
    <row r="88" s="90" customFormat="1"/>
    <row r="89" s="90" customFormat="1"/>
    <row r="90" s="90" customFormat="1"/>
    <row r="91" s="90" customFormat="1"/>
    <row r="92" s="90" customFormat="1"/>
    <row r="93" s="90" customFormat="1"/>
    <row r="94" s="90" customFormat="1"/>
    <row r="95" s="90" customFormat="1"/>
    <row r="96" s="90" customFormat="1"/>
    <row r="97" s="90" customFormat="1"/>
    <row r="98" s="90" customFormat="1"/>
    <row r="99" s="90" customFormat="1"/>
    <row r="100" s="90" customFormat="1"/>
    <row r="101" s="90" customFormat="1"/>
    <row r="102" s="90" customFormat="1"/>
    <row r="103" s="90" customFormat="1"/>
    <row r="104" s="90" customFormat="1"/>
    <row r="105" s="90" customFormat="1"/>
    <row r="106" s="90" customFormat="1"/>
    <row r="107" s="90" customFormat="1"/>
    <row r="108" s="90" customFormat="1"/>
    <row r="109" s="90" customFormat="1"/>
    <row r="110" s="90" customFormat="1"/>
    <row r="111" s="90" customFormat="1"/>
    <row r="112" s="90" customFormat="1"/>
    <row r="113" s="90" customFormat="1"/>
    <row r="114" s="90" customFormat="1"/>
    <row r="115" s="90" customFormat="1"/>
    <row r="116" s="90" customFormat="1"/>
    <row r="117" s="90" customFormat="1"/>
    <row r="118" s="90" customFormat="1"/>
    <row r="119" s="90" customFormat="1"/>
    <row r="120" s="90" customFormat="1"/>
    <row r="121" s="90" customFormat="1"/>
    <row r="122" s="90" customFormat="1"/>
    <row r="123" s="90" customFormat="1"/>
    <row r="124" s="90" customFormat="1"/>
    <row r="125" s="90" customFormat="1"/>
    <row r="126" s="90" customFormat="1"/>
    <row r="127" s="90" customFormat="1"/>
    <row r="128" s="90" customFormat="1"/>
    <row r="129" s="90" customFormat="1"/>
    <row r="130" s="90" customFormat="1"/>
    <row r="131" s="90" customFormat="1"/>
    <row r="132" s="90" customFormat="1"/>
    <row r="133" s="90" customFormat="1"/>
    <row r="134" s="90" customFormat="1"/>
    <row r="135" s="90" customFormat="1"/>
    <row r="136" s="90" customFormat="1"/>
    <row r="137" s="90" customFormat="1"/>
    <row r="138" s="90" customFormat="1"/>
    <row r="139" s="90" customFormat="1"/>
    <row r="140" s="90" customFormat="1"/>
    <row r="141" s="90" customFormat="1"/>
    <row r="142" s="90" customFormat="1"/>
    <row r="143" s="90" customFormat="1"/>
    <row r="144" s="90" customFormat="1"/>
    <row r="145" s="90" customFormat="1"/>
    <row r="146" s="90" customFormat="1"/>
    <row r="147" s="90" customFormat="1"/>
    <row r="148" s="90" customFormat="1"/>
    <row r="149" s="90" customFormat="1"/>
    <row r="150" s="90" customFormat="1"/>
    <row r="151" s="90" customFormat="1"/>
    <row r="152" s="90" customFormat="1"/>
    <row r="153" s="90" customFormat="1"/>
    <row r="154" s="90" customFormat="1"/>
    <row r="155" s="90" customFormat="1"/>
    <row r="156" s="90" customFormat="1"/>
    <row r="157" s="90" customFormat="1"/>
    <row r="158" s="90" customFormat="1"/>
    <row r="159" s="90" customFormat="1"/>
    <row r="160" s="90" customFormat="1"/>
    <row r="161" s="90" customFormat="1"/>
    <row r="162" s="90" customFormat="1"/>
    <row r="163" s="90" customFormat="1"/>
    <row r="164" s="90" customFormat="1"/>
    <row r="165" s="90" customFormat="1"/>
    <row r="166" s="90" customFormat="1"/>
    <row r="167" s="90" customFormat="1"/>
    <row r="168" s="90" customFormat="1"/>
    <row r="169" s="90" customFormat="1"/>
    <row r="170" s="90" customFormat="1"/>
    <row r="171" s="90" customFormat="1"/>
    <row r="172" s="90" customFormat="1"/>
    <row r="173" s="90" customFormat="1"/>
    <row r="174" s="90" customFormat="1"/>
    <row r="175" s="90" customFormat="1"/>
    <row r="176" s="90" customFormat="1"/>
    <row r="177" s="90" customFormat="1"/>
    <row r="178" s="90" customFormat="1"/>
    <row r="179" s="90" customFormat="1"/>
    <row r="180" s="90" customFormat="1"/>
    <row r="181" s="90" customFormat="1"/>
    <row r="182" s="90" customFormat="1"/>
    <row r="183" s="90" customFormat="1"/>
    <row r="184" s="90" customFormat="1"/>
    <row r="185" s="90" customFormat="1"/>
    <row r="186" s="90" customFormat="1"/>
    <row r="187" s="90" customFormat="1"/>
    <row r="188" s="90" customFormat="1"/>
    <row r="189" s="90" customFormat="1"/>
    <row r="190" s="90" customFormat="1"/>
    <row r="191" s="90" customFormat="1"/>
    <row r="192" s="90" customFormat="1"/>
    <row r="193" s="90" customFormat="1"/>
    <row r="194" s="90" customFormat="1"/>
    <row r="195" s="90" customFormat="1"/>
    <row r="196" s="90" customFormat="1"/>
    <row r="197" s="90" customFormat="1"/>
    <row r="198" s="90" customFormat="1"/>
    <row r="199" s="90" customFormat="1"/>
    <row r="200" s="90" customFormat="1"/>
    <row r="201" s="90" customFormat="1"/>
    <row r="202" s="90" customFormat="1"/>
    <row r="203" s="90" customFormat="1"/>
    <row r="204" s="90" customFormat="1"/>
    <row r="205" s="90" customFormat="1"/>
    <row r="206" s="90" customFormat="1"/>
    <row r="207" s="90" customFormat="1"/>
    <row r="208" s="90" customFormat="1"/>
    <row r="209" s="90" customFormat="1"/>
    <row r="210" s="90" customFormat="1"/>
    <row r="211" s="90" customFormat="1"/>
    <row r="212" s="90" customFormat="1"/>
    <row r="213" s="90" customFormat="1"/>
    <row r="214" s="90" customFormat="1"/>
    <row r="215" s="90" customFormat="1"/>
    <row r="216" s="90" customFormat="1"/>
    <row r="217" s="90" customFormat="1"/>
    <row r="218" s="90" customFormat="1"/>
    <row r="219" s="90" customFormat="1"/>
    <row r="220" s="90" customFormat="1"/>
    <row r="221" s="90" customFormat="1"/>
    <row r="222" s="90" customFormat="1"/>
    <row r="223" s="90" customFormat="1"/>
    <row r="224" s="90" customFormat="1"/>
    <row r="225" s="90" customFormat="1"/>
    <row r="226" s="90" customFormat="1"/>
    <row r="227" s="90" customFormat="1"/>
    <row r="228" s="90" customFormat="1"/>
    <row r="229" s="90" customFormat="1"/>
    <row r="230" s="90" customFormat="1"/>
    <row r="231" s="90" customFormat="1"/>
    <row r="232" s="90" customFormat="1"/>
    <row r="233" s="90" customFormat="1"/>
    <row r="234" s="90" customFormat="1"/>
    <row r="235" s="90" customFormat="1"/>
    <row r="236" s="90" customFormat="1"/>
    <row r="237" s="90" customFormat="1"/>
    <row r="238" s="90" customFormat="1"/>
    <row r="239" s="90" customFormat="1"/>
    <row r="240" s="90" customFormat="1"/>
    <row r="241" s="90" customFormat="1"/>
    <row r="242" s="90" customFormat="1"/>
    <row r="243" s="90" customFormat="1"/>
    <row r="244" s="90" customFormat="1"/>
    <row r="245" s="90" customFormat="1"/>
    <row r="246" s="90" customFormat="1"/>
    <row r="247" s="90" customFormat="1"/>
    <row r="248" s="90" customFormat="1"/>
    <row r="249" s="90" customFormat="1"/>
    <row r="250" s="90" customFormat="1"/>
    <row r="251" s="90" customFormat="1"/>
    <row r="252" s="90" customFormat="1"/>
    <row r="253" s="90" customFormat="1"/>
    <row r="254" s="90" customFormat="1"/>
    <row r="255" s="90" customFormat="1"/>
    <row r="256" s="90" customFormat="1"/>
    <row r="257" s="90" customFormat="1"/>
    <row r="258" s="90" customFormat="1"/>
    <row r="259" s="90" customFormat="1"/>
    <row r="260" s="90" customFormat="1"/>
    <row r="261" s="90" customFormat="1"/>
    <row r="262" s="90" customFormat="1"/>
    <row r="263" s="90" customFormat="1"/>
    <row r="264" s="90" customFormat="1"/>
    <row r="265" s="90" customFormat="1"/>
    <row r="266" s="90" customFormat="1"/>
    <row r="267" s="90" customFormat="1"/>
    <row r="268" s="90" customFormat="1"/>
    <row r="269" s="90" customFormat="1"/>
    <row r="270" s="90" customFormat="1"/>
    <row r="271" s="90" customFormat="1"/>
    <row r="272" s="90" customFormat="1"/>
    <row r="273" s="90" customFormat="1"/>
    <row r="274" s="90" customFormat="1"/>
    <row r="275" s="90" customFormat="1"/>
    <row r="276" s="90" customFormat="1"/>
    <row r="277" s="90" customFormat="1"/>
    <row r="278" s="90" customFormat="1"/>
    <row r="279" s="90" customFormat="1"/>
    <row r="280" s="90" customFormat="1"/>
    <row r="281" s="90" customFormat="1"/>
    <row r="282" s="90" customFormat="1"/>
    <row r="283" s="90" customFormat="1"/>
    <row r="284" s="90" customFormat="1"/>
    <row r="285" s="90" customFormat="1"/>
    <row r="286" s="90" customFormat="1"/>
    <row r="287" s="90" customFormat="1"/>
    <row r="288" s="90" customFormat="1"/>
    <row r="289" s="90" customFormat="1"/>
    <row r="290" s="90" customFormat="1"/>
    <row r="291" s="90" customFormat="1"/>
    <row r="292" s="90" customFormat="1"/>
    <row r="293" s="90" customFormat="1"/>
    <row r="294" s="90" customFormat="1"/>
    <row r="295" s="90" customFormat="1"/>
    <row r="296" s="90" customFormat="1"/>
    <row r="297" s="90" customFormat="1"/>
    <row r="298" s="90" customFormat="1"/>
    <row r="299" s="90" customFormat="1"/>
    <row r="300" s="90" customFormat="1"/>
    <row r="301" s="90" customFormat="1"/>
    <row r="302" s="90" customFormat="1"/>
    <row r="303" s="90" customFormat="1"/>
    <row r="304" s="90" customFormat="1"/>
    <row r="305" s="90" customFormat="1"/>
    <row r="306" s="90" customFormat="1"/>
    <row r="307" s="90" customFormat="1"/>
    <row r="308" s="90" customFormat="1"/>
    <row r="309" s="90" customFormat="1"/>
    <row r="310" s="90" customFormat="1"/>
    <row r="311" s="90" customFormat="1"/>
    <row r="312" s="90" customFormat="1"/>
    <row r="313" s="90" customFormat="1"/>
    <row r="314" s="90" customFormat="1"/>
    <row r="315" s="90" customFormat="1"/>
    <row r="316" s="90" customFormat="1"/>
    <row r="317" s="90" customFormat="1"/>
    <row r="318" s="90" customFormat="1"/>
    <row r="319" s="90" customFormat="1"/>
    <row r="320" s="90" customFormat="1"/>
    <row r="321" s="90" customFormat="1"/>
    <row r="322" s="90" customFormat="1"/>
    <row r="323" s="90" customFormat="1"/>
    <row r="324" s="90" customFormat="1"/>
    <row r="325" s="90" customFormat="1"/>
    <row r="326" s="90" customFormat="1"/>
    <row r="327" s="90" customFormat="1"/>
    <row r="328" s="90" customFormat="1"/>
    <row r="329" s="90" customFormat="1"/>
    <row r="330" s="90" customFormat="1"/>
    <row r="331" s="90" customFormat="1"/>
    <row r="332" s="90" customFormat="1"/>
    <row r="333" s="90" customFormat="1"/>
    <row r="334" s="90" customFormat="1"/>
    <row r="335" s="90" customFormat="1"/>
    <row r="336" s="90" customFormat="1"/>
    <row r="337" s="90" customFormat="1"/>
    <row r="338" s="90" customFormat="1"/>
    <row r="339" s="90" customFormat="1"/>
    <row r="340" s="90" customFormat="1"/>
    <row r="341" s="90" customFormat="1"/>
    <row r="342" s="90" customFormat="1"/>
    <row r="343" s="90" customFormat="1"/>
    <row r="344" s="90" customFormat="1"/>
    <row r="345" s="90" customFormat="1"/>
    <row r="346" s="90" customFormat="1"/>
    <row r="347" s="90" customFormat="1"/>
    <row r="348" s="90" customFormat="1"/>
    <row r="349" s="90" customFormat="1"/>
    <row r="350" s="90" customFormat="1"/>
    <row r="351" s="90" customFormat="1"/>
    <row r="352" s="90" customFormat="1"/>
    <row r="353" s="90" customFormat="1"/>
    <row r="354" s="90" customFormat="1"/>
    <row r="355" s="90" customFormat="1"/>
    <row r="356" s="90" customFormat="1"/>
    <row r="357" s="90" customFormat="1"/>
    <row r="358" s="90" customFormat="1"/>
    <row r="359" s="90" customFormat="1"/>
    <row r="360" s="90" customFormat="1"/>
    <row r="361" s="90" customFormat="1"/>
    <row r="362" s="90" customFormat="1"/>
    <row r="363" s="90" customFormat="1"/>
    <row r="364" s="90" customFormat="1"/>
    <row r="365" s="90" customFormat="1"/>
    <row r="366" s="90" customFormat="1"/>
    <row r="367" s="90" customFormat="1"/>
    <row r="368" s="90" customFormat="1"/>
    <row r="369" s="90" customFormat="1"/>
    <row r="370" s="90" customFormat="1"/>
    <row r="371" s="90" customFormat="1"/>
    <row r="372" s="90" customFormat="1"/>
    <row r="373" s="90" customFormat="1"/>
    <row r="374" s="90" customFormat="1"/>
    <row r="375" s="90" customFormat="1"/>
    <row r="376" s="90" customFormat="1"/>
    <row r="377" s="90" customFormat="1"/>
    <row r="378" s="90" customFormat="1"/>
    <row r="379" s="90" customFormat="1"/>
    <row r="380" s="90" customFormat="1"/>
    <row r="381" s="90" customFormat="1"/>
    <row r="382" s="90" customFormat="1"/>
    <row r="383" s="90" customFormat="1"/>
    <row r="384" s="90" customFormat="1"/>
    <row r="385" s="90" customFormat="1"/>
    <row r="386" s="90" customFormat="1"/>
    <row r="387" s="90" customFormat="1"/>
    <row r="388" s="90" customFormat="1"/>
    <row r="389" s="90" customFormat="1"/>
    <row r="390" s="90" customFormat="1"/>
    <row r="391" s="90" customFormat="1"/>
    <row r="392" s="90" customFormat="1"/>
    <row r="393" s="90" customFormat="1"/>
    <row r="394" s="90" customFormat="1"/>
    <row r="395" s="90" customFormat="1"/>
    <row r="396" s="90" customFormat="1"/>
    <row r="397" s="90" customFormat="1"/>
    <row r="398" s="90" customFormat="1"/>
    <row r="399" s="90" customFormat="1"/>
    <row r="400" s="90" customFormat="1"/>
    <row r="401" s="90" customFormat="1"/>
    <row r="402" s="90" customFormat="1"/>
    <row r="403" s="90" customFormat="1"/>
    <row r="404" s="90" customFormat="1"/>
    <row r="405" s="90" customFormat="1"/>
    <row r="406" s="90" customFormat="1"/>
    <row r="407" s="90" customFormat="1"/>
    <row r="408" s="90" customFormat="1"/>
    <row r="409" s="90" customFormat="1"/>
    <row r="410" s="90" customFormat="1"/>
    <row r="411" s="90" customFormat="1"/>
    <row r="412" s="90" customFormat="1"/>
    <row r="413" s="90" customFormat="1"/>
    <row r="414" s="90" customFormat="1"/>
    <row r="415" s="90" customFormat="1"/>
    <row r="416" s="90" customFormat="1"/>
    <row r="417" s="90" customFormat="1"/>
    <row r="418" s="90" customFormat="1"/>
    <row r="419" s="90" customFormat="1"/>
    <row r="420" s="90" customFormat="1"/>
    <row r="421" s="90" customFormat="1"/>
    <row r="422" s="90" customFormat="1"/>
    <row r="423" s="90" customFormat="1"/>
    <row r="424" s="90" customFormat="1"/>
    <row r="425" s="90" customFormat="1"/>
    <row r="426" s="90" customFormat="1"/>
    <row r="427" s="90" customFormat="1"/>
    <row r="428" s="90" customFormat="1"/>
    <row r="429" s="90" customFormat="1"/>
    <row r="430" s="90" customFormat="1"/>
    <row r="431" s="90" customFormat="1"/>
    <row r="432" s="90" customFormat="1"/>
    <row r="433" s="90" customFormat="1"/>
    <row r="434" s="90" customFormat="1"/>
    <row r="435" s="90" customFormat="1"/>
    <row r="436" s="90" customFormat="1"/>
    <row r="437" s="90" customFormat="1"/>
    <row r="438" s="90" customFormat="1"/>
    <row r="439" s="90" customFormat="1"/>
    <row r="440" s="90" customFormat="1"/>
    <row r="441" s="90" customFormat="1"/>
    <row r="442" s="90" customFormat="1"/>
    <row r="443" s="90" customFormat="1"/>
    <row r="444" s="90" customFormat="1"/>
    <row r="445" s="90" customFormat="1"/>
    <row r="446" s="90" customFormat="1"/>
    <row r="447" s="90" customFormat="1"/>
    <row r="448" s="90" customFormat="1"/>
    <row r="449" s="90" customFormat="1"/>
    <row r="450" s="90" customFormat="1"/>
    <row r="451" s="90" customFormat="1"/>
    <row r="452" s="90" customFormat="1"/>
    <row r="453" s="90" customFormat="1"/>
    <row r="454" s="90" customFormat="1"/>
    <row r="455" s="90" customFormat="1"/>
    <row r="456" s="90" customFormat="1"/>
    <row r="457" s="90" customFormat="1"/>
    <row r="458" s="90" customFormat="1"/>
    <row r="459" s="90" customFormat="1"/>
    <row r="460" s="90" customFormat="1"/>
    <row r="461" s="90" customFormat="1"/>
    <row r="462" s="90" customFormat="1"/>
    <row r="463" s="90" customFormat="1"/>
    <row r="464" s="90" customFormat="1"/>
    <row r="465" s="90" customFormat="1"/>
    <row r="466" s="90" customFormat="1"/>
    <row r="467" s="90" customFormat="1"/>
    <row r="468" s="90" customFormat="1"/>
    <row r="469" s="90" customFormat="1"/>
    <row r="470" s="90" customFormat="1"/>
    <row r="471" s="90" customFormat="1"/>
    <row r="472" s="90" customFormat="1"/>
    <row r="473" s="90" customFormat="1"/>
    <row r="474" s="90" customFormat="1"/>
    <row r="475" s="90" customFormat="1"/>
    <row r="476" s="90" customFormat="1"/>
    <row r="477" s="90" customFormat="1"/>
    <row r="478" s="90" customFormat="1"/>
    <row r="479" s="90" customFormat="1"/>
    <row r="480" s="90" customFormat="1"/>
    <row r="481" s="90" customFormat="1"/>
    <row r="482" s="90" customFormat="1"/>
    <row r="483" s="90" customFormat="1"/>
    <row r="484" s="90" customFormat="1"/>
    <row r="485" s="90" customFormat="1"/>
    <row r="486" s="90" customFormat="1"/>
    <row r="487" s="90" customFormat="1"/>
    <row r="488" s="90" customFormat="1"/>
    <row r="489" s="90" customFormat="1"/>
    <row r="490" s="90" customFormat="1"/>
    <row r="491" s="90" customFormat="1"/>
    <row r="492" s="90" customFormat="1"/>
    <row r="493" s="90" customFormat="1"/>
    <row r="494" s="90" customFormat="1"/>
    <row r="495" s="90" customFormat="1"/>
    <row r="496" s="90" customFormat="1"/>
    <row r="497" s="90" customFormat="1"/>
    <row r="498" s="90" customFormat="1"/>
    <row r="499" s="90" customFormat="1"/>
    <row r="500" s="90" customFormat="1"/>
    <row r="501" s="90" customFormat="1"/>
    <row r="502" s="90" customFormat="1"/>
    <row r="503" s="90" customFormat="1"/>
    <row r="504" s="90" customFormat="1"/>
    <row r="505" s="90" customFormat="1"/>
    <row r="506" s="90" customFormat="1"/>
    <row r="507" s="90" customFormat="1"/>
    <row r="508" s="90" customFormat="1"/>
    <row r="509" s="90" customFormat="1"/>
    <row r="510" s="90" customFormat="1"/>
    <row r="511" s="90" customFormat="1"/>
    <row r="512" s="90" customFormat="1"/>
    <row r="513" s="90" customFormat="1"/>
    <row r="514" s="90" customFormat="1"/>
    <row r="515" s="90" customFormat="1"/>
    <row r="516" s="90" customFormat="1"/>
    <row r="517" s="90" customFormat="1"/>
    <row r="518" s="90" customFormat="1"/>
    <row r="519" s="90" customFormat="1"/>
    <row r="520" s="90" customFormat="1"/>
    <row r="521" s="90" customFormat="1"/>
    <row r="522" s="90" customFormat="1"/>
    <row r="523" s="90" customFormat="1"/>
    <row r="524" s="90" customFormat="1"/>
    <row r="525" s="90" customFormat="1"/>
    <row r="526" s="90" customFormat="1"/>
    <row r="527" s="90" customFormat="1"/>
    <row r="528" s="90" customFormat="1"/>
    <row r="529" s="90" customFormat="1"/>
    <row r="530" s="90" customFormat="1"/>
    <row r="531" s="90" customFormat="1"/>
    <row r="532" s="90" customFormat="1"/>
    <row r="533" s="90" customFormat="1"/>
    <row r="534" s="90" customFormat="1"/>
    <row r="535" s="90" customFormat="1"/>
    <row r="536" s="90" customFormat="1"/>
    <row r="537" s="90" customFormat="1"/>
    <row r="538" s="90" customFormat="1"/>
    <row r="539" s="90" customFormat="1"/>
    <row r="540" s="90" customFormat="1"/>
    <row r="541" s="90" customFormat="1"/>
    <row r="542" s="90" customFormat="1"/>
    <row r="543" s="90" customFormat="1"/>
    <row r="544" s="90" customFormat="1"/>
    <row r="545" s="90" customFormat="1"/>
    <row r="546" s="90" customFormat="1"/>
    <row r="547" s="90" customFormat="1"/>
    <row r="548" s="90" customFormat="1"/>
    <row r="549" s="90" customFormat="1"/>
    <row r="550" s="90" customFormat="1"/>
    <row r="551" s="90" customFormat="1"/>
    <row r="552" s="90" customFormat="1"/>
    <row r="553" s="90" customFormat="1"/>
    <row r="554" s="90" customFormat="1"/>
    <row r="555" s="90" customFormat="1"/>
    <row r="556" s="90" customFormat="1"/>
    <row r="557" s="90" customFormat="1"/>
    <row r="558" s="90" customFormat="1"/>
    <row r="559" s="90" customFormat="1"/>
    <row r="560" s="90" customFormat="1"/>
    <row r="561" s="90" customFormat="1"/>
    <row r="562" s="90" customFormat="1"/>
    <row r="563" s="90" customFormat="1"/>
    <row r="564" s="90" customFormat="1"/>
    <row r="565" s="90" customFormat="1"/>
    <row r="566" s="90" customFormat="1"/>
    <row r="567" s="90" customFormat="1"/>
    <row r="568" s="90" customFormat="1"/>
    <row r="569" s="90" customFormat="1"/>
    <row r="570" s="90" customFormat="1"/>
    <row r="571" s="90" customFormat="1"/>
    <row r="572" s="90" customFormat="1"/>
    <row r="573" s="90" customFormat="1"/>
    <row r="574" s="90" customFormat="1"/>
    <row r="575" s="90" customFormat="1"/>
    <row r="576" s="90" customFormat="1"/>
    <row r="577" s="90" customFormat="1"/>
    <row r="578" s="90" customFormat="1"/>
    <row r="579" s="90" customFormat="1"/>
    <row r="580" s="90" customFormat="1"/>
    <row r="581" s="90" customFormat="1"/>
    <row r="582" s="90" customFormat="1"/>
    <row r="583" s="90" customFormat="1"/>
    <row r="584" s="90" customFormat="1"/>
    <row r="585" s="90" customFormat="1"/>
    <row r="586" s="90" customFormat="1"/>
    <row r="587" s="90" customFormat="1"/>
    <row r="588" s="90" customFormat="1"/>
    <row r="589" s="90" customFormat="1"/>
    <row r="590" s="90" customFormat="1"/>
    <row r="591" s="90" customFormat="1"/>
    <row r="592" s="90" customFormat="1"/>
    <row r="593" s="90" customFormat="1"/>
    <row r="594" s="90" customFormat="1"/>
    <row r="595" s="90" customFormat="1"/>
    <row r="596" s="90" customFormat="1"/>
    <row r="597" s="90" customFormat="1"/>
    <row r="598" s="90" customFormat="1"/>
    <row r="599" s="90" customFormat="1"/>
    <row r="600" s="90" customFormat="1"/>
    <row r="601" s="90" customFormat="1"/>
    <row r="602" s="90" customFormat="1"/>
    <row r="603" s="90" customFormat="1"/>
    <row r="604" s="90" customFormat="1"/>
    <row r="605" s="90" customFormat="1"/>
    <row r="606" s="90" customFormat="1"/>
    <row r="607" s="90" customFormat="1"/>
    <row r="608" s="90" customFormat="1"/>
    <row r="609" s="90" customFormat="1"/>
    <row r="610" s="90" customFormat="1"/>
    <row r="611" s="90" customFormat="1"/>
    <row r="612" s="90" customFormat="1"/>
    <row r="613" s="90" customFormat="1"/>
    <row r="614" s="90" customFormat="1"/>
    <row r="615" s="90" customFormat="1"/>
    <row r="616" s="90" customFormat="1"/>
    <row r="617" s="90" customFormat="1"/>
    <row r="618" s="90" customFormat="1"/>
    <row r="619" s="90" customFormat="1"/>
    <row r="620" s="90" customFormat="1"/>
    <row r="621" s="90" customFormat="1"/>
    <row r="622" s="90" customFormat="1"/>
    <row r="623" s="90" customFormat="1"/>
    <row r="624" s="90" customFormat="1"/>
    <row r="625" s="90" customFormat="1"/>
    <row r="626" s="90" customFormat="1"/>
    <row r="627" s="90" customFormat="1"/>
    <row r="628" s="90" customFormat="1"/>
    <row r="629" s="90" customFormat="1"/>
    <row r="630" s="90" customFormat="1"/>
    <row r="631" s="90" customFormat="1"/>
    <row r="632" s="90" customFormat="1"/>
    <row r="633" s="90" customFormat="1"/>
    <row r="634" s="90" customFormat="1"/>
    <row r="635" s="90" customFormat="1"/>
    <row r="636" s="90" customFormat="1"/>
    <row r="637" s="90" customFormat="1"/>
    <row r="638" s="90" customFormat="1"/>
    <row r="639" s="90" customFormat="1"/>
    <row r="640" s="90" customFormat="1"/>
    <row r="641" s="90" customFormat="1"/>
    <row r="642" s="90" customFormat="1"/>
    <row r="643" s="90" customFormat="1"/>
    <row r="644" s="90" customFormat="1"/>
    <row r="645" s="90" customFormat="1"/>
    <row r="646" s="90" customFormat="1"/>
    <row r="647" s="90" customFormat="1"/>
    <row r="648" s="90" customFormat="1"/>
    <row r="649" s="90" customFormat="1"/>
    <row r="650" s="90" customFormat="1"/>
    <row r="651" s="90" customFormat="1"/>
    <row r="652" s="90" customFormat="1"/>
    <row r="653" s="90" customFormat="1"/>
    <row r="654" s="90" customFormat="1"/>
    <row r="655" s="90" customFormat="1"/>
    <row r="656" s="90" customFormat="1"/>
    <row r="657" s="90" customFormat="1"/>
    <row r="658" s="90" customFormat="1"/>
    <row r="659" s="90" customFormat="1"/>
    <row r="660" s="90" customFormat="1"/>
    <row r="661" s="90" customFormat="1"/>
    <row r="662" s="90" customFormat="1"/>
    <row r="663" s="90" customFormat="1"/>
    <row r="664" s="90" customFormat="1"/>
    <row r="665" s="90" customFormat="1"/>
    <row r="666" s="90" customFormat="1"/>
    <row r="667" s="90" customFormat="1"/>
    <row r="668" s="90" customFormat="1"/>
    <row r="669" s="90" customFormat="1"/>
    <row r="670" s="90" customFormat="1"/>
    <row r="671" s="90" customFormat="1"/>
    <row r="672" s="90" customFormat="1"/>
    <row r="673" s="90" customFormat="1"/>
    <row r="674" s="90" customFormat="1"/>
    <row r="675" s="90" customFormat="1"/>
    <row r="676" s="90" customFormat="1"/>
    <row r="677" s="90" customFormat="1"/>
    <row r="678" s="90" customFormat="1"/>
    <row r="679" s="90" customFormat="1"/>
    <row r="680" s="90" customFormat="1"/>
    <row r="681" s="90" customFormat="1"/>
    <row r="682" s="90" customFormat="1"/>
    <row r="683" s="90" customFormat="1"/>
    <row r="684" s="90" customFormat="1"/>
    <row r="685" s="90" customFormat="1"/>
    <row r="686" s="90" customFormat="1"/>
    <row r="687" s="90" customFormat="1"/>
    <row r="688" s="90" customFormat="1"/>
    <row r="689" s="90" customFormat="1"/>
    <row r="690" s="90" customFormat="1"/>
    <row r="691" s="90" customFormat="1"/>
    <row r="692" s="90" customFormat="1"/>
    <row r="693" s="90" customFormat="1"/>
    <row r="694" s="90" customFormat="1"/>
    <row r="695" s="90" customFormat="1"/>
    <row r="696" s="90" customFormat="1"/>
    <row r="697" s="90" customFormat="1"/>
    <row r="698" s="90" customFormat="1"/>
    <row r="699" s="90" customFormat="1"/>
    <row r="700" s="90" customFormat="1"/>
    <row r="701" s="90" customFormat="1"/>
    <row r="702" s="90" customFormat="1"/>
    <row r="703" s="90" customFormat="1"/>
    <row r="704" s="90" customFormat="1"/>
    <row r="705" s="90" customFormat="1"/>
    <row r="706" s="90" customFormat="1"/>
    <row r="707" s="90" customFormat="1"/>
    <row r="708" s="90" customFormat="1"/>
    <row r="709" s="90" customFormat="1"/>
    <row r="710" s="90" customFormat="1"/>
    <row r="711" s="90" customFormat="1"/>
    <row r="712" s="90" customFormat="1"/>
    <row r="713" s="90" customFormat="1"/>
    <row r="714" s="90" customFormat="1"/>
    <row r="715" s="90" customFormat="1"/>
    <row r="716" s="90" customFormat="1"/>
    <row r="717" s="90" customFormat="1"/>
    <row r="718" s="90" customFormat="1"/>
    <row r="719" s="90" customFormat="1"/>
    <row r="720" s="90" customFormat="1"/>
    <row r="721" s="90" customFormat="1"/>
    <row r="722" s="90" customFormat="1"/>
    <row r="723" s="90" customFormat="1"/>
    <row r="724" s="90" customFormat="1"/>
    <row r="725" s="90" customFormat="1"/>
    <row r="726" s="90" customFormat="1"/>
    <row r="727" s="90" customFormat="1"/>
    <row r="728" s="90" customFormat="1"/>
    <row r="729" s="90" customFormat="1"/>
    <row r="730" s="90" customFormat="1"/>
    <row r="731" s="90" customFormat="1"/>
    <row r="732" s="90" customFormat="1"/>
    <row r="733" s="90" customFormat="1"/>
    <row r="734" s="90" customFormat="1"/>
    <row r="735" s="90" customFormat="1"/>
    <row r="736" s="90" customFormat="1"/>
    <row r="737" s="90" customFormat="1"/>
    <row r="738" s="90" customFormat="1"/>
    <row r="739" s="90" customFormat="1"/>
    <row r="740" s="90" customFormat="1"/>
    <row r="741" s="90" customFormat="1"/>
    <row r="742" s="90" customFormat="1"/>
    <row r="743" s="90" customFormat="1"/>
    <row r="744" s="90" customFormat="1"/>
    <row r="745" s="90" customFormat="1"/>
    <row r="746" s="90" customFormat="1"/>
    <row r="747" s="90" customFormat="1"/>
    <row r="748" s="90" customFormat="1"/>
    <row r="749" s="90" customFormat="1"/>
    <row r="750" s="90" customFormat="1"/>
    <row r="751" s="90" customFormat="1"/>
    <row r="752" s="90" customFormat="1"/>
    <row r="753" s="90" customFormat="1"/>
    <row r="754" s="90" customFormat="1"/>
    <row r="755" s="90" customFormat="1"/>
    <row r="756" s="90" customFormat="1"/>
    <row r="757" s="90" customFormat="1"/>
    <row r="758" s="90" customFormat="1"/>
    <row r="759" s="90" customFormat="1"/>
    <row r="760" s="90" customFormat="1"/>
    <row r="761" s="90" customFormat="1"/>
    <row r="762" s="90" customFormat="1"/>
    <row r="763" s="90" customFormat="1"/>
    <row r="764" s="90" customFormat="1"/>
    <row r="765" s="90" customFormat="1"/>
    <row r="766" s="90" customFormat="1"/>
    <row r="767" s="90" customFormat="1"/>
    <row r="768" s="90" customFormat="1"/>
    <row r="769" s="90" customFormat="1"/>
    <row r="770" s="90" customFormat="1"/>
    <row r="771" s="90" customFormat="1"/>
    <row r="772" s="90" customFormat="1"/>
    <row r="773" s="90" customFormat="1"/>
    <row r="774" s="90" customFormat="1"/>
    <row r="775" s="90" customFormat="1"/>
    <row r="776" s="90" customFormat="1"/>
    <row r="777" s="90" customFormat="1"/>
    <row r="778" s="90" customFormat="1"/>
    <row r="779" s="90" customFormat="1"/>
    <row r="780" s="90" customFormat="1"/>
    <row r="781" s="90" customFormat="1"/>
    <row r="782" s="90" customFormat="1"/>
    <row r="783" s="90" customFormat="1"/>
    <row r="784" s="90" customFormat="1"/>
    <row r="785" s="90" customFormat="1"/>
    <row r="786" s="90" customFormat="1"/>
    <row r="787" s="90" customFormat="1"/>
    <row r="788" s="90" customFormat="1"/>
    <row r="789" s="90" customFormat="1"/>
    <row r="790" s="90" customFormat="1"/>
    <row r="791" s="90" customFormat="1"/>
    <row r="792" s="90" customFormat="1"/>
    <row r="793" s="90" customFormat="1"/>
    <row r="794" s="90" customFormat="1"/>
    <row r="795" s="90" customFormat="1"/>
    <row r="796" s="90" customFormat="1"/>
    <row r="797" s="90" customFormat="1"/>
    <row r="798" s="90" customFormat="1"/>
    <row r="799" s="90" customFormat="1"/>
    <row r="800" s="90" customFormat="1"/>
    <row r="801" s="90" customFormat="1"/>
    <row r="802" s="90" customFormat="1"/>
    <row r="803" s="90" customFormat="1"/>
    <row r="804" s="90" customFormat="1"/>
    <row r="805" s="90" customFormat="1"/>
    <row r="806" s="90" customFormat="1"/>
    <row r="807" s="90" customFormat="1"/>
    <row r="808" s="90" customFormat="1"/>
    <row r="809" s="90" customFormat="1"/>
    <row r="810" s="90" customFormat="1"/>
    <row r="811" s="90" customFormat="1"/>
    <row r="812" s="90" customFormat="1"/>
    <row r="813" s="90" customFormat="1"/>
    <row r="814" s="90" customFormat="1"/>
    <row r="815" s="90" customFormat="1"/>
    <row r="816" s="90" customFormat="1"/>
    <row r="817" s="90" customFormat="1"/>
    <row r="818" s="90" customFormat="1"/>
    <row r="819" s="90" customFormat="1"/>
    <row r="820" s="90" customFormat="1"/>
    <row r="821" s="90" customFormat="1"/>
    <row r="822" s="90" customFormat="1"/>
    <row r="823" s="90" customFormat="1"/>
    <row r="824" s="90" customFormat="1"/>
    <row r="825" s="90" customFormat="1"/>
    <row r="826" s="90" customFormat="1"/>
    <row r="827" s="90" customFormat="1"/>
    <row r="828" s="90" customFormat="1"/>
    <row r="829" s="90" customFormat="1"/>
    <row r="830" s="90" customFormat="1"/>
    <row r="831" s="90" customFormat="1"/>
    <row r="832" s="90" customFormat="1"/>
    <row r="833" s="90" customFormat="1"/>
    <row r="834" s="90" customFormat="1"/>
    <row r="835" s="90" customFormat="1"/>
    <row r="836" s="90" customFormat="1"/>
    <row r="837" s="90" customFormat="1"/>
    <row r="838" s="90" customFormat="1"/>
    <row r="839" s="90" customFormat="1"/>
    <row r="840" s="90" customFormat="1"/>
    <row r="841" s="90" customFormat="1"/>
    <row r="842" s="90" customFormat="1"/>
    <row r="843" s="90" customFormat="1"/>
    <row r="844" s="90" customFormat="1"/>
    <row r="845" s="90" customFormat="1"/>
    <row r="846" s="90" customFormat="1"/>
    <row r="847" s="90" customFormat="1"/>
    <row r="848" s="90" customFormat="1"/>
    <row r="849" spans="6:9" s="90" customFormat="1"/>
    <row r="850" spans="6:9" s="90" customFormat="1">
      <c r="G850" s="74"/>
      <c r="H850" s="74"/>
    </row>
    <row r="851" spans="6:9" s="90" customFormat="1">
      <c r="G851" s="74"/>
      <c r="H851" s="74"/>
    </row>
    <row r="852" spans="6:9" s="90" customFormat="1">
      <c r="G852" s="74"/>
      <c r="H852" s="74"/>
    </row>
    <row r="853" spans="6:9" s="90" customFormat="1">
      <c r="F853" s="74"/>
      <c r="G853" s="74"/>
      <c r="H853" s="74"/>
      <c r="I853" s="74"/>
    </row>
    <row r="854" spans="6:9" s="90" customFormat="1">
      <c r="F854" s="74"/>
      <c r="G854" s="74"/>
      <c r="H854" s="74"/>
      <c r="I854" s="74"/>
    </row>
    <row r="855" spans="6:9" s="90" customFormat="1">
      <c r="F855" s="74"/>
      <c r="G855" s="74"/>
      <c r="H855" s="74"/>
      <c r="I855" s="74"/>
    </row>
    <row r="856" spans="6:9" s="90" customFormat="1">
      <c r="F856" s="74"/>
      <c r="G856" s="74"/>
      <c r="H856" s="74"/>
      <c r="I856" s="74"/>
    </row>
  </sheetData>
  <sheetProtection algorithmName="SHA-512" hashValue="4FmM23ISAPOMsFKHhoQGtX4d+hmWj++cEqH7V2E6neHiR+hE+OBiy+7PNq3t2NsZY+fEwAF5Kb/th7asnXHLYw==" saltValue="8OJeXvQaalOiA9ytYbqlWA==" spinCount="100000" sheet="1" objects="1" scenarios="1"/>
  <mergeCells count="66">
    <mergeCell ref="A6:B6"/>
    <mergeCell ref="C6:D6"/>
    <mergeCell ref="E6:F6"/>
    <mergeCell ref="G6:H6"/>
    <mergeCell ref="I6:J6"/>
    <mergeCell ref="A5:B5"/>
    <mergeCell ref="C5:D5"/>
    <mergeCell ref="E5:F5"/>
    <mergeCell ref="G5:H5"/>
    <mergeCell ref="I5:J5"/>
    <mergeCell ref="A8:B8"/>
    <mergeCell ref="C8:D8"/>
    <mergeCell ref="E8:F8"/>
    <mergeCell ref="G8:H8"/>
    <mergeCell ref="I8:J8"/>
    <mergeCell ref="A7:B7"/>
    <mergeCell ref="C7:D7"/>
    <mergeCell ref="E7:F7"/>
    <mergeCell ref="G7:H7"/>
    <mergeCell ref="I7:J7"/>
    <mergeCell ref="A13:B13"/>
    <mergeCell ref="C13:D13"/>
    <mergeCell ref="E13:F13"/>
    <mergeCell ref="G13:H13"/>
    <mergeCell ref="I13:J13"/>
    <mergeCell ref="A12:B12"/>
    <mergeCell ref="C12:D12"/>
    <mergeCell ref="E12:F12"/>
    <mergeCell ref="G12:H12"/>
    <mergeCell ref="I12:J12"/>
    <mergeCell ref="A15:B15"/>
    <mergeCell ref="C15:D15"/>
    <mergeCell ref="E15:F15"/>
    <mergeCell ref="G15:H15"/>
    <mergeCell ref="I15:J15"/>
    <mergeCell ref="A14:B14"/>
    <mergeCell ref="C14:D14"/>
    <mergeCell ref="E14:F14"/>
    <mergeCell ref="G14:H14"/>
    <mergeCell ref="I14:J14"/>
    <mergeCell ref="A18:B18"/>
    <mergeCell ref="C18:D18"/>
    <mergeCell ref="E18:F18"/>
    <mergeCell ref="G18:H18"/>
    <mergeCell ref="I18:J18"/>
    <mergeCell ref="I22:J22"/>
    <mergeCell ref="A19:B19"/>
    <mergeCell ref="C19:D19"/>
    <mergeCell ref="E19:F19"/>
    <mergeCell ref="G19:H19"/>
    <mergeCell ref="I19:J19"/>
    <mergeCell ref="A20:B20"/>
    <mergeCell ref="C20:D20"/>
    <mergeCell ref="E20:F20"/>
    <mergeCell ref="G20:H20"/>
    <mergeCell ref="I20:J20"/>
    <mergeCell ref="A21:B21"/>
    <mergeCell ref="C21:D21"/>
    <mergeCell ref="E21:F21"/>
    <mergeCell ref="G21:H21"/>
    <mergeCell ref="I21:J21"/>
    <mergeCell ref="A30:J32"/>
    <mergeCell ref="A34:J36"/>
    <mergeCell ref="A38:J40"/>
    <mergeCell ref="G43:I44"/>
    <mergeCell ref="A49:B50"/>
  </mergeCells>
  <dataValidations disablePrompts="1" count="5">
    <dataValidation type="list" allowBlank="1" showInputMessage="1" showErrorMessage="1" sqref="A13:B15" xr:uid="{4A142E6F-E1BF-428F-B5D7-DE620856F3F6}">
      <formula1>$D$43:$D$45</formula1>
    </dataValidation>
    <dataValidation type="list" allowBlank="1" showInputMessage="1" showErrorMessage="1" sqref="C13:D15" xr:uid="{C5690CEE-4E05-475D-A684-E2343D3EA9F5}">
      <formula1>$E$43:$E$45</formula1>
    </dataValidation>
    <dataValidation type="list" allowBlank="1" showInputMessage="1" showErrorMessage="1" sqref="A6:B8 A19:B21" xr:uid="{A35D1015-9DA7-4D4C-AF57-7B9A71A7042F}">
      <formula1>$A$43:$A$48</formula1>
    </dataValidation>
    <dataValidation type="list" allowBlank="1" showInputMessage="1" showErrorMessage="1" sqref="C6:D8" xr:uid="{176287EE-1343-4F5B-8400-CB4492FB909D}">
      <formula1>$B$43:$B$48</formula1>
    </dataValidation>
    <dataValidation type="list" allowBlank="1" showInputMessage="1" showErrorMessage="1" sqref="E19:F21" xr:uid="{D26BEF27-1137-4942-9C55-3B493ECE23DE}">
      <formula1>#REF!</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32001FDF2F387418C780F92434347D3" ma:contentTypeVersion="55" ma:contentTypeDescription="Create a new document." ma:contentTypeScope="" ma:versionID="1ba5809696467cb61901f2b0b21f256e">
  <xsd:schema xmlns:xsd="http://www.w3.org/2001/XMLSchema" xmlns:xs="http://www.w3.org/2001/XMLSchema" xmlns:p="http://schemas.microsoft.com/office/2006/metadata/properties" xmlns:ns1="http://schemas.microsoft.com/sharepoint/v3" xmlns:ns2="66dcd802-a15b-4dc5-9c31-99ab2722d591" xmlns:ns3="d5efd7fa-b3ca-4660-b6d5-169c58854ebc" xmlns:ns4="4fda36bb-7430-491d-9c38-8848165a30cc" targetNamespace="http://schemas.microsoft.com/office/2006/metadata/properties" ma:root="true" ma:fieldsID="2d39b1ff9685bf016a72eb654eb8f530" ns1:_="" ns2:_="" ns3:_="" ns4:_="">
    <xsd:import namespace="http://schemas.microsoft.com/sharepoint/v3"/>
    <xsd:import namespace="66dcd802-a15b-4dc5-9c31-99ab2722d591"/>
    <xsd:import namespace="d5efd7fa-b3ca-4660-b6d5-169c58854ebc"/>
    <xsd:import namespace="4fda36bb-7430-491d-9c38-8848165a30c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1:_ip_UnifiedCompliancePolicyProperties" minOccurs="0"/>
                <xsd:element ref="ns1:_ip_UnifiedCompliancePolicyUIAction" minOccurs="0"/>
                <xsd:element ref="ns3:MediaServiceAutoKeyPoints" minOccurs="0"/>
                <xsd:element ref="ns3:MediaServiceKeyPoints" minOccurs="0"/>
                <xsd:element ref="ns3:MediaLengthInSecond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dcd802-a15b-4dc5-9c31-99ab2722d59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efd7fa-b3ca-4660-b6d5-169c58854eb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85db1bb1-a446-4347-9bb1-a7364d4f01c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fda36bb-7430-491d-9c38-8848165a30cc" elementFormDefault="qualified">
    <xsd:import namespace="http://schemas.microsoft.com/office/2006/documentManagement/types"/>
    <xsd:import namespace="http://schemas.microsoft.com/office/infopath/2007/PartnerControls"/>
    <xsd:element name="TaxCatchAll" ma:index="25" nillable="true" ma:displayName="Taxonomy Catch All Column" ma:hidden="true" ma:list="{98ed743f-384e-4860-97c1-2b457364383b}" ma:internalName="TaxCatchAll" ma:showField="CatchAllData" ma:web="4fda36bb-7430-491d-9c38-8848165a30c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d5efd7fa-b3ca-4660-b6d5-169c58854ebc">
      <Terms xmlns="http://schemas.microsoft.com/office/infopath/2007/PartnerControls"/>
    </lcf76f155ced4ddcb4097134ff3c332f>
    <TaxCatchAll xmlns="4fda36bb-7430-491d-9c38-8848165a30cc" xsi:nil="true"/>
  </documentManagement>
</p:properties>
</file>

<file path=customXml/itemProps1.xml><?xml version="1.0" encoding="utf-8"?>
<ds:datastoreItem xmlns:ds="http://schemas.openxmlformats.org/officeDocument/2006/customXml" ds:itemID="{EFF00F3C-E277-4CF4-978E-591BD39FFB5C}">
  <ds:schemaRefs>
    <ds:schemaRef ds:uri="http://schemas.microsoft.com/sharepoint/v3/contenttype/forms"/>
  </ds:schemaRefs>
</ds:datastoreItem>
</file>

<file path=customXml/itemProps2.xml><?xml version="1.0" encoding="utf-8"?>
<ds:datastoreItem xmlns:ds="http://schemas.openxmlformats.org/officeDocument/2006/customXml" ds:itemID="{6F7BED3C-496E-414C-AABF-E026BBCF61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6dcd802-a15b-4dc5-9c31-99ab2722d591"/>
    <ds:schemaRef ds:uri="d5efd7fa-b3ca-4660-b6d5-169c58854ebc"/>
    <ds:schemaRef ds:uri="4fda36bb-7430-491d-9c38-8848165a30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77E1A28-0D45-4210-BD95-C8A458C79CEA}">
  <ds:schemaRefs>
    <ds:schemaRef ds:uri="d5efd7fa-b3ca-4660-b6d5-169c58854ebc"/>
    <ds:schemaRef ds:uri="http://purl.org/dc/terms/"/>
    <ds:schemaRef ds:uri="http://schemas.microsoft.com/sharepoint/v3"/>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66dcd802-a15b-4dc5-9c31-99ab2722d591"/>
    <ds:schemaRef ds:uri="http://www.w3.org/XML/1998/namespace"/>
    <ds:schemaRef ds:uri="http://purl.org/dc/dcmitype/"/>
    <ds:schemaRef ds:uri="4fda36bb-7430-491d-9c38-8848165a30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Cover Page </vt:lpstr>
      <vt:lpstr>Rules &amp; Info</vt:lpstr>
      <vt:lpstr>Dairy</vt:lpstr>
      <vt:lpstr>Engine Block Timer</vt:lpstr>
      <vt:lpstr>Hog Mats</vt:lpstr>
      <vt:lpstr>Irr VFD</vt:lpstr>
      <vt:lpstr>Livestock Waterer</vt:lpstr>
      <vt:lpstr>Ventilation</vt:lpstr>
      <vt:lpstr>'Cover Page '!Print_Area</vt:lpstr>
      <vt:lpstr>Dairy!Print_Area</vt:lpstr>
      <vt:lpstr>'Engine Block Timer'!Print_Area</vt:lpstr>
      <vt:lpstr>'Hog Mats'!Print_Area</vt:lpstr>
      <vt:lpstr>'Irr VFD'!Print_Area</vt:lpstr>
      <vt:lpstr>'Livestock Waterer'!Print_Area</vt:lpstr>
      <vt:lpstr>'Rules &amp; Info'!Print_Area</vt:lpstr>
      <vt:lpstr>Ventilation!Print_Area</vt:lpstr>
    </vt:vector>
  </TitlesOfParts>
  <Company>Great River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Eide, Jill GRE-MG</dc:creator>
  <cp:lastModifiedBy>Jane Siebenaler</cp:lastModifiedBy>
  <cp:lastPrinted>2019-01-24T19:21:35Z</cp:lastPrinted>
  <dcterms:created xsi:type="dcterms:W3CDTF">2016-07-07T14:10:21Z</dcterms:created>
  <dcterms:modified xsi:type="dcterms:W3CDTF">2023-01-12T15:44:39Z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0x010100332001FDF2F387418C780F92434347D3</vt:lpwstr>
  </property>
  <property fmtid="{D5CDD505-2E9C-101B-9397-08002B2CF9AE}" pid="3" name="MediaServiceImageTags">
    <vt:lpwstr/>
  </property>
</Properties>
</file>